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theme/themeOverride14.xml" ContentType="application/vnd.openxmlformats-officedocument.themeOverride+xml"/>
  <Override PartName="/xl/charts/chart17.xml" ContentType="application/vnd.openxmlformats-officedocument.drawingml.chart+xml"/>
  <Override PartName="/xl/theme/themeOverride15.xml" ContentType="application/vnd.openxmlformats-officedocument.themeOverride+xml"/>
  <Override PartName="/xl/charts/chart18.xml" ContentType="application/vnd.openxmlformats-officedocument.drawingml.chart+xml"/>
  <Override PartName="/xl/theme/themeOverride16.xml" ContentType="application/vnd.openxmlformats-officedocument.themeOverrid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7.xml" ContentType="application/vnd.openxmlformats-officedocument.themeOverrid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8.xml" ContentType="application/vnd.openxmlformats-officedocument.themeOverrid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9.xml" ContentType="application/vnd.openxmlformats-officedocument.themeOverride+xml"/>
  <Override PartName="/xl/charts/chart22.xml" ContentType="application/vnd.openxmlformats-officedocument.drawingml.chart+xml"/>
  <Override PartName="/xl/theme/themeOverride20.xml" ContentType="application/vnd.openxmlformats-officedocument.themeOverride+xml"/>
  <Override PartName="/xl/charts/chart23.xml" ContentType="application/vnd.openxmlformats-officedocument.drawingml.chart+xml"/>
  <Override PartName="/xl/theme/themeOverride21.xml" ContentType="application/vnd.openxmlformats-officedocument.themeOverride+xml"/>
  <Override PartName="/xl/charts/chart24.xml" ContentType="application/vnd.openxmlformats-officedocument.drawingml.chart+xml"/>
  <Override PartName="/xl/theme/themeOverride22.xml" ContentType="application/vnd.openxmlformats-officedocument.themeOverride+xml"/>
  <Override PartName="/xl/charts/chart25.xml" ContentType="application/vnd.openxmlformats-officedocument.drawingml.chart+xml"/>
  <Override PartName="/xl/theme/themeOverride23.xml" ContentType="application/vnd.openxmlformats-officedocument.themeOverride+xml"/>
  <Override PartName="/xl/charts/chart26.xml" ContentType="application/vnd.openxmlformats-officedocument.drawingml.chart+xml"/>
  <Override PartName="/xl/theme/themeOverride24.xml" ContentType="application/vnd.openxmlformats-officedocument.themeOverride+xml"/>
  <Override PartName="/xl/charts/chart27.xml" ContentType="application/vnd.openxmlformats-officedocument.drawingml.chart+xml"/>
  <Override PartName="/xl/theme/themeOverride25.xml" ContentType="application/vnd.openxmlformats-officedocument.themeOverride+xml"/>
  <Override PartName="/xl/charts/chart28.xml" ContentType="application/vnd.openxmlformats-officedocument.drawingml.chart+xml"/>
  <Override PartName="/xl/theme/themeOverride26.xml" ContentType="application/vnd.openxmlformats-officedocument.themeOverride+xml"/>
  <Override PartName="/xl/charts/chart29.xml" ContentType="application/vnd.openxmlformats-officedocument.drawingml.chart+xml"/>
  <Override PartName="/xl/theme/themeOverride27.xml" ContentType="application/vnd.openxmlformats-officedocument.themeOverride+xml"/>
  <Override PartName="/xl/charts/chart30.xml" ContentType="application/vnd.openxmlformats-officedocument.drawingml.chart+xml"/>
  <Override PartName="/xl/theme/themeOverride28.xml" ContentType="application/vnd.openxmlformats-officedocument.themeOverride+xml"/>
  <Override PartName="/xl/charts/chart31.xml" ContentType="application/vnd.openxmlformats-officedocument.drawingml.chart+xml"/>
  <Override PartName="/xl/theme/themeOverride29.xml" ContentType="application/vnd.openxmlformats-officedocument.themeOverride+xml"/>
  <Override PartName="/xl/charts/chart32.xml" ContentType="application/vnd.openxmlformats-officedocument.drawingml.chart+xml"/>
  <Override PartName="/xl/theme/themeOverride30.xml" ContentType="application/vnd.openxmlformats-officedocument.themeOverride+xml"/>
  <Override PartName="/xl/charts/chart33.xml" ContentType="application/vnd.openxmlformats-officedocument.drawingml.chart+xml"/>
  <Override PartName="/xl/theme/themeOverride31.xml" ContentType="application/vnd.openxmlformats-officedocument.themeOverride+xml"/>
  <Override PartName="/xl/charts/chart34.xml" ContentType="application/vnd.openxmlformats-officedocument.drawingml.chart+xml"/>
  <Override PartName="/xl/theme/themeOverride32.xml" ContentType="application/vnd.openxmlformats-officedocument.themeOverride+xml"/>
  <Override PartName="/xl/charts/chart35.xml" ContentType="application/vnd.openxmlformats-officedocument.drawingml.chart+xml"/>
  <Override PartName="/xl/theme/themeOverride33.xml" ContentType="application/vnd.openxmlformats-officedocument.themeOverride+xml"/>
  <Override PartName="/xl/charts/chart36.xml" ContentType="application/vnd.openxmlformats-officedocument.drawingml.chart+xml"/>
  <Override PartName="/xl/theme/themeOverride34.xml" ContentType="application/vnd.openxmlformats-officedocument.themeOverride+xml"/>
  <Override PartName="/xl/charts/chart37.xml" ContentType="application/vnd.openxmlformats-officedocument.drawingml.chart+xml"/>
  <Override PartName="/xl/theme/themeOverride35.xml" ContentType="application/vnd.openxmlformats-officedocument.themeOverride+xml"/>
  <Override PartName="/xl/charts/chart38.xml" ContentType="application/vnd.openxmlformats-officedocument.drawingml.chart+xml"/>
  <Override PartName="/xl/theme/themeOverride36.xml" ContentType="application/vnd.openxmlformats-officedocument.themeOverride+xml"/>
  <Override PartName="/xl/charts/chart39.xml" ContentType="application/vnd.openxmlformats-officedocument.drawingml.chart+xml"/>
  <Override PartName="/xl/theme/themeOverride37.xml" ContentType="application/vnd.openxmlformats-officedocument.themeOverride+xml"/>
  <Override PartName="/xl/charts/chart40.xml" ContentType="application/vnd.openxmlformats-officedocument.drawingml.chart+xml"/>
  <Override PartName="/xl/theme/themeOverride38.xml" ContentType="application/vnd.openxmlformats-officedocument.themeOverride+xml"/>
  <Override PartName="/xl/charts/chart41.xml" ContentType="application/vnd.openxmlformats-officedocument.drawingml.chart+xml"/>
  <Override PartName="/xl/theme/themeOverride39.xml" ContentType="application/vnd.openxmlformats-officedocument.themeOverride+xml"/>
  <Override PartName="/xl/charts/chart42.xml" ContentType="application/vnd.openxmlformats-officedocument.drawingml.chart+xml"/>
  <Override PartName="/xl/theme/themeOverride40.xml" ContentType="application/vnd.openxmlformats-officedocument.themeOverride+xml"/>
  <Override PartName="/xl/charts/chart43.xml" ContentType="application/vnd.openxmlformats-officedocument.drawingml.chart+xml"/>
  <Override PartName="/xl/theme/themeOverride41.xml" ContentType="application/vnd.openxmlformats-officedocument.themeOverride+xml"/>
  <Override PartName="/xl/charts/chart44.xml" ContentType="application/vnd.openxmlformats-officedocument.drawingml.chart+xml"/>
  <Override PartName="/xl/theme/themeOverride42.xml" ContentType="application/vnd.openxmlformats-officedocument.themeOverride+xml"/>
  <Override PartName="/xl/charts/chart45.xml" ContentType="application/vnd.openxmlformats-officedocument.drawingml.chart+xml"/>
  <Override PartName="/xl/theme/themeOverride43.xml" ContentType="application/vnd.openxmlformats-officedocument.themeOverride+xml"/>
  <Override PartName="/xl/charts/chart46.xml" ContentType="application/vnd.openxmlformats-officedocument.drawingml.chart+xml"/>
  <Override PartName="/xl/theme/themeOverride44.xml" ContentType="application/vnd.openxmlformats-officedocument.themeOverride+xml"/>
  <Override PartName="/xl/charts/chart47.xml" ContentType="application/vnd.openxmlformats-officedocument.drawingml.chart+xml"/>
  <Override PartName="/xl/theme/themeOverride45.xml" ContentType="application/vnd.openxmlformats-officedocument.themeOverride+xml"/>
  <Override PartName="/xl/charts/chart48.xml" ContentType="application/vnd.openxmlformats-officedocument.drawingml.chart+xml"/>
  <Override PartName="/xl/theme/themeOverride46.xml" ContentType="application/vnd.openxmlformats-officedocument.themeOverride+xml"/>
  <Override PartName="/xl/charts/chart49.xml" ContentType="application/vnd.openxmlformats-officedocument.drawingml.chart+xml"/>
  <Override PartName="/xl/theme/themeOverride47.xml" ContentType="application/vnd.openxmlformats-officedocument.themeOverride+xml"/>
  <Override PartName="/xl/charts/chart50.xml" ContentType="application/vnd.openxmlformats-officedocument.drawingml.chart+xml"/>
  <Override PartName="/xl/theme/themeOverride48.xml" ContentType="application/vnd.openxmlformats-officedocument.themeOverride+xml"/>
  <Override PartName="/xl/charts/chart51.xml" ContentType="application/vnd.openxmlformats-officedocument.drawingml.chart+xml"/>
  <Override PartName="/xl/theme/themeOverride4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"/>
    </mc:Choice>
  </mc:AlternateContent>
  <xr:revisionPtr revIDLastSave="0" documentId="13_ncr:1_{44E7AD6B-50A1-574B-B2BB-2424BA77CF34}" xr6:coauthVersionLast="45" xr6:coauthVersionMax="45" xr10:uidLastSave="{00000000-0000-0000-0000-000000000000}"/>
  <bookViews>
    <workbookView xWindow="700" yWindow="460" windowWidth="24680" windowHeight="14100" tabRatio="861" xr2:uid="{00000000-000D-0000-FFFF-FFFF00000000}"/>
  </bookViews>
  <sheets>
    <sheet name="IPTG" sheetId="3" r:id="rId1"/>
    <sheet name="ONPF" sheetId="4" r:id="rId2"/>
    <sheet name="DNA" sheetId="2" r:id="rId3"/>
    <sheet name="ONPFDNA" sheetId="5" r:id="rId4"/>
    <sheet name="TMG" sheetId="6" r:id="rId5"/>
    <sheet name="APO" sheetId="1" r:id="rId6"/>
    <sheet name="IPTG_ROUND" sheetId="8" r:id="rId7"/>
    <sheet name="ONPF_ROUND" sheetId="9" r:id="rId8"/>
    <sheet name="DNA_ROUND" sheetId="10" r:id="rId9"/>
    <sheet name="ONPFDNA_ROUND" sheetId="11" r:id="rId10"/>
    <sheet name="TMG_ROUND" sheetId="12" r:id="rId11"/>
    <sheet name="APO_ROUND" sheetId="7" r:id="rId12"/>
  </sheets>
  <definedNames>
    <definedName name="_xlnm._FilterDatabase" localSheetId="5" hidden="1">APO!$A$1:$T$37</definedName>
    <definedName name="_xlnm._FilterDatabase" localSheetId="11" hidden="1">APO_ROUND!$A$1:$T$37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8" l="1"/>
  <c r="K23" i="8"/>
  <c r="N23" i="8" s="1"/>
  <c r="L23" i="8"/>
  <c r="M23" i="8"/>
  <c r="O23" i="8"/>
  <c r="J24" i="8"/>
  <c r="K24" i="8"/>
  <c r="L24" i="8"/>
  <c r="M24" i="8"/>
  <c r="O24" i="8"/>
  <c r="J25" i="8"/>
  <c r="O25" i="8" s="1"/>
  <c r="K25" i="8"/>
  <c r="L25" i="8"/>
  <c r="M25" i="8"/>
  <c r="N25" i="8"/>
  <c r="J26" i="8"/>
  <c r="K26" i="8"/>
  <c r="N26" i="8" s="1"/>
  <c r="L26" i="8"/>
  <c r="M26" i="8"/>
  <c r="O26" i="8"/>
  <c r="J27" i="8"/>
  <c r="O27" i="8" s="1"/>
  <c r="K27" i="8"/>
  <c r="L27" i="8"/>
  <c r="M27" i="8"/>
  <c r="J28" i="8"/>
  <c r="K28" i="8"/>
  <c r="N28" i="8" s="1"/>
  <c r="L28" i="8"/>
  <c r="M28" i="8"/>
  <c r="O28" i="8"/>
  <c r="J29" i="8"/>
  <c r="K29" i="8"/>
  <c r="N29" i="8" s="1"/>
  <c r="L29" i="8"/>
  <c r="M29" i="8"/>
  <c r="O29" i="8"/>
  <c r="J30" i="8"/>
  <c r="K30" i="8"/>
  <c r="L30" i="8"/>
  <c r="M30" i="8"/>
  <c r="O30" i="8"/>
  <c r="J31" i="8"/>
  <c r="K31" i="8"/>
  <c r="N31" i="8" s="1"/>
  <c r="L31" i="8"/>
  <c r="M31" i="8"/>
  <c r="O31" i="8"/>
  <c r="J32" i="8"/>
  <c r="O32" i="8" s="1"/>
  <c r="K32" i="8"/>
  <c r="L32" i="8"/>
  <c r="M32" i="8"/>
  <c r="N32" i="8"/>
  <c r="J33" i="8"/>
  <c r="K33" i="8"/>
  <c r="N33" i="8" s="1"/>
  <c r="L33" i="8"/>
  <c r="M33" i="8"/>
  <c r="O33" i="8"/>
  <c r="J34" i="8"/>
  <c r="O34" i="8" s="1"/>
  <c r="K34" i="8"/>
  <c r="L34" i="8"/>
  <c r="M34" i="8"/>
  <c r="J35" i="8"/>
  <c r="K35" i="8"/>
  <c r="L35" i="8"/>
  <c r="N35" i="8" s="1"/>
  <c r="M35" i="8"/>
  <c r="O35" i="8"/>
  <c r="J36" i="8"/>
  <c r="K36" i="8"/>
  <c r="N36" i="8" s="1"/>
  <c r="L36" i="8"/>
  <c r="M36" i="8"/>
  <c r="O36" i="8"/>
  <c r="J37" i="8"/>
  <c r="K37" i="8"/>
  <c r="L37" i="8"/>
  <c r="N37" i="8" s="1"/>
  <c r="M37" i="8"/>
  <c r="O37" i="8"/>
  <c r="J38" i="8"/>
  <c r="K38" i="8"/>
  <c r="N38" i="8" s="1"/>
  <c r="L38" i="8"/>
  <c r="M38" i="8"/>
  <c r="O38" i="8"/>
  <c r="J39" i="8"/>
  <c r="O39" i="8" s="1"/>
  <c r="K39" i="8"/>
  <c r="L39" i="8"/>
  <c r="N39" i="8" s="1"/>
  <c r="M39" i="8"/>
  <c r="J40" i="8"/>
  <c r="K40" i="8"/>
  <c r="N40" i="8" s="1"/>
  <c r="L40" i="8"/>
  <c r="M40" i="8"/>
  <c r="O40" i="8"/>
  <c r="J41" i="8"/>
  <c r="O41" i="8" s="1"/>
  <c r="K41" i="8"/>
  <c r="L41" i="8"/>
  <c r="N41" i="8" s="1"/>
  <c r="M41" i="8"/>
  <c r="J42" i="8"/>
  <c r="K42" i="8"/>
  <c r="N42" i="8" s="1"/>
  <c r="L42" i="8"/>
  <c r="M42" i="8"/>
  <c r="O42" i="8"/>
  <c r="J43" i="8"/>
  <c r="K43" i="8"/>
  <c r="L43" i="8"/>
  <c r="M43" i="8"/>
  <c r="O43" i="8"/>
  <c r="J44" i="8"/>
  <c r="K44" i="8"/>
  <c r="N44" i="8" s="1"/>
  <c r="L44" i="8"/>
  <c r="M44" i="8"/>
  <c r="O44" i="8"/>
  <c r="J45" i="8"/>
  <c r="O45" i="8" s="1"/>
  <c r="K45" i="8"/>
  <c r="L45" i="8"/>
  <c r="M45" i="8"/>
  <c r="N45" i="8"/>
  <c r="J46" i="8"/>
  <c r="K46" i="8"/>
  <c r="N46" i="8" s="1"/>
  <c r="L46" i="8"/>
  <c r="M46" i="8"/>
  <c r="O46" i="8"/>
  <c r="J47" i="8"/>
  <c r="O47" i="8" s="1"/>
  <c r="K47" i="8"/>
  <c r="L47" i="8"/>
  <c r="M47" i="8"/>
  <c r="N47" i="8"/>
  <c r="J48" i="8"/>
  <c r="K48" i="8"/>
  <c r="N48" i="8" s="1"/>
  <c r="L48" i="8"/>
  <c r="M48" i="8"/>
  <c r="O48" i="8"/>
  <c r="J49" i="8"/>
  <c r="O49" i="8" s="1"/>
  <c r="K49" i="8"/>
  <c r="L49" i="8"/>
  <c r="M49" i="8"/>
  <c r="J50" i="8"/>
  <c r="O50" i="8" s="1"/>
  <c r="K50" i="8"/>
  <c r="L50" i="8"/>
  <c r="N50" i="8" s="1"/>
  <c r="M50" i="8"/>
  <c r="J51" i="8"/>
  <c r="K51" i="8"/>
  <c r="N51" i="8" s="1"/>
  <c r="L51" i="8"/>
  <c r="M51" i="8"/>
  <c r="O51" i="8"/>
  <c r="J52" i="8"/>
  <c r="O52" i="8" s="1"/>
  <c r="K52" i="8"/>
  <c r="L52" i="8"/>
  <c r="N52" i="8" s="1"/>
  <c r="M52" i="8"/>
  <c r="J53" i="8"/>
  <c r="K53" i="8"/>
  <c r="N53" i="8" s="1"/>
  <c r="L53" i="8"/>
  <c r="M53" i="8"/>
  <c r="O53" i="8"/>
  <c r="J54" i="8"/>
  <c r="O54" i="8" s="1"/>
  <c r="K54" i="8"/>
  <c r="L54" i="8"/>
  <c r="N54" i="8" s="1"/>
  <c r="M54" i="8"/>
  <c r="J2" i="8"/>
  <c r="K2" i="8"/>
  <c r="L2" i="8"/>
  <c r="M2" i="8"/>
  <c r="O2" i="8"/>
  <c r="J3" i="8"/>
  <c r="K3" i="8"/>
  <c r="N3" i="8" s="1"/>
  <c r="L3" i="8"/>
  <c r="M3" i="8"/>
  <c r="O3" i="8"/>
  <c r="J4" i="8"/>
  <c r="O4" i="8" s="1"/>
  <c r="K4" i="8"/>
  <c r="L4" i="8"/>
  <c r="M4" i="8"/>
  <c r="N4" i="8"/>
  <c r="J5" i="8"/>
  <c r="K5" i="8"/>
  <c r="N5" i="8" s="1"/>
  <c r="L5" i="8"/>
  <c r="M5" i="8"/>
  <c r="O5" i="8"/>
  <c r="J6" i="8"/>
  <c r="O6" i="8" s="1"/>
  <c r="K6" i="8"/>
  <c r="L6" i="8"/>
  <c r="M6" i="8"/>
  <c r="N6" i="8"/>
  <c r="J7" i="8"/>
  <c r="K7" i="8"/>
  <c r="N7" i="8" s="1"/>
  <c r="L7" i="8"/>
  <c r="M7" i="8"/>
  <c r="O7" i="8"/>
  <c r="J8" i="8"/>
  <c r="K8" i="8"/>
  <c r="L8" i="8"/>
  <c r="M8" i="8"/>
  <c r="O8" i="8"/>
  <c r="J9" i="8"/>
  <c r="K9" i="8"/>
  <c r="L9" i="8"/>
  <c r="M9" i="8"/>
  <c r="O9" i="8"/>
  <c r="J10" i="8"/>
  <c r="K10" i="8"/>
  <c r="N10" i="8" s="1"/>
  <c r="L10" i="8"/>
  <c r="M10" i="8"/>
  <c r="O10" i="8"/>
  <c r="J11" i="8"/>
  <c r="O11" i="8" s="1"/>
  <c r="K11" i="8"/>
  <c r="L11" i="8"/>
  <c r="M11" i="8"/>
  <c r="N11" i="8"/>
  <c r="J12" i="8"/>
  <c r="K12" i="8"/>
  <c r="N12" i="8" s="1"/>
  <c r="L12" i="8"/>
  <c r="M12" i="8"/>
  <c r="O12" i="8"/>
  <c r="J13" i="8"/>
  <c r="O13" i="8" s="1"/>
  <c r="K13" i="8"/>
  <c r="L13" i="8"/>
  <c r="M13" i="8"/>
  <c r="N13" i="8"/>
  <c r="J14" i="8"/>
  <c r="K14" i="8"/>
  <c r="N14" i="8" s="1"/>
  <c r="L14" i="8"/>
  <c r="M14" i="8"/>
  <c r="O14" i="8"/>
  <c r="J15" i="8"/>
  <c r="O15" i="8" s="1"/>
  <c r="K15" i="8"/>
  <c r="L15" i="8"/>
  <c r="M15" i="8"/>
  <c r="N15" i="8"/>
  <c r="J16" i="8"/>
  <c r="K16" i="8"/>
  <c r="L16" i="8"/>
  <c r="M16" i="8"/>
  <c r="O16" i="8"/>
  <c r="J17" i="8"/>
  <c r="K17" i="8"/>
  <c r="N17" i="8" s="1"/>
  <c r="L17" i="8"/>
  <c r="M17" i="8"/>
  <c r="O17" i="8"/>
  <c r="J18" i="8"/>
  <c r="K18" i="8"/>
  <c r="N18" i="8" s="1"/>
  <c r="L18" i="8"/>
  <c r="M18" i="8"/>
  <c r="O18" i="8"/>
  <c r="J19" i="8"/>
  <c r="K19" i="8"/>
  <c r="N19" i="8" s="1"/>
  <c r="L19" i="8"/>
  <c r="M19" i="8"/>
  <c r="O19" i="8"/>
  <c r="J20" i="8"/>
  <c r="K20" i="8"/>
  <c r="N20" i="8" s="1"/>
  <c r="L20" i="8"/>
  <c r="M20" i="8"/>
  <c r="O20" i="8"/>
  <c r="J21" i="8"/>
  <c r="K21" i="8"/>
  <c r="L21" i="8"/>
  <c r="M21" i="8"/>
  <c r="O21" i="8"/>
  <c r="J22" i="8"/>
  <c r="O22" i="8" s="1"/>
  <c r="K22" i="8"/>
  <c r="L22" i="8"/>
  <c r="M22" i="8"/>
  <c r="N22" i="8"/>
  <c r="J55" i="8"/>
  <c r="O55" i="8" s="1"/>
  <c r="K55" i="8"/>
  <c r="L55" i="8"/>
  <c r="M55" i="8"/>
  <c r="N55" i="8"/>
  <c r="J56" i="8"/>
  <c r="K56" i="8"/>
  <c r="N56" i="8" s="1"/>
  <c r="L56" i="8"/>
  <c r="M56" i="8"/>
  <c r="O56" i="8"/>
  <c r="J57" i="8"/>
  <c r="O57" i="8" s="1"/>
  <c r="K57" i="8"/>
  <c r="L57" i="8"/>
  <c r="M57" i="8"/>
  <c r="J58" i="8"/>
  <c r="K58" i="8"/>
  <c r="N58" i="8" s="1"/>
  <c r="L58" i="8"/>
  <c r="M58" i="8"/>
  <c r="O58" i="8"/>
  <c r="J24" i="7"/>
  <c r="O24" i="7" s="1"/>
  <c r="K24" i="7"/>
  <c r="L24" i="7"/>
  <c r="N24" i="7" s="1"/>
  <c r="M24" i="7"/>
  <c r="Q24" i="7"/>
  <c r="J25" i="7"/>
  <c r="O25" i="7" s="1"/>
  <c r="K25" i="7"/>
  <c r="L25" i="7"/>
  <c r="M25" i="7"/>
  <c r="N25" i="7" s="1"/>
  <c r="Q25" i="7"/>
  <c r="J26" i="7"/>
  <c r="O26" i="7" s="1"/>
  <c r="K26" i="7"/>
  <c r="L26" i="7"/>
  <c r="M26" i="7"/>
  <c r="N26" i="7"/>
  <c r="Q26" i="7"/>
  <c r="Q36" i="7" s="1"/>
  <c r="J27" i="7"/>
  <c r="K27" i="7"/>
  <c r="N27" i="7" s="1"/>
  <c r="L27" i="7"/>
  <c r="M27" i="7"/>
  <c r="O27" i="7"/>
  <c r="Q27" i="7"/>
  <c r="J28" i="7"/>
  <c r="O28" i="7" s="1"/>
  <c r="K28" i="7"/>
  <c r="L28" i="7"/>
  <c r="M28" i="7"/>
  <c r="N28" i="7"/>
  <c r="Q28" i="7"/>
  <c r="J29" i="7"/>
  <c r="K29" i="7"/>
  <c r="N29" i="7" s="1"/>
  <c r="L29" i="7"/>
  <c r="M29" i="7"/>
  <c r="O29" i="7"/>
  <c r="Q29" i="7"/>
  <c r="J30" i="7"/>
  <c r="K30" i="7"/>
  <c r="L30" i="7"/>
  <c r="M30" i="7"/>
  <c r="O30" i="7"/>
  <c r="Q30" i="7"/>
  <c r="J31" i="7"/>
  <c r="O31" i="7" s="1"/>
  <c r="K31" i="7"/>
  <c r="L31" i="7"/>
  <c r="M31" i="7"/>
  <c r="N31" i="7"/>
  <c r="Q31" i="7"/>
  <c r="J32" i="7"/>
  <c r="K32" i="7"/>
  <c r="N32" i="7" s="1"/>
  <c r="L32" i="7"/>
  <c r="M32" i="7"/>
  <c r="O32" i="7"/>
  <c r="Q32" i="7"/>
  <c r="J33" i="7"/>
  <c r="O33" i="7" s="1"/>
  <c r="K33" i="7"/>
  <c r="L33" i="7"/>
  <c r="N33" i="7" s="1"/>
  <c r="M33" i="7"/>
  <c r="Q33" i="7"/>
  <c r="J34" i="7"/>
  <c r="K34" i="7"/>
  <c r="L34" i="7"/>
  <c r="M34" i="7"/>
  <c r="O34" i="7"/>
  <c r="J35" i="7"/>
  <c r="O35" i="7" s="1"/>
  <c r="K35" i="7"/>
  <c r="L35" i="7"/>
  <c r="N35" i="7" s="1"/>
  <c r="M35" i="7"/>
  <c r="Q35" i="7"/>
  <c r="J36" i="7"/>
  <c r="K36" i="7"/>
  <c r="N36" i="7" s="1"/>
  <c r="L36" i="7"/>
  <c r="M36" i="7"/>
  <c r="O36" i="7"/>
  <c r="J37" i="7"/>
  <c r="O37" i="7" s="1"/>
  <c r="K37" i="7"/>
  <c r="L37" i="7"/>
  <c r="M37" i="7"/>
  <c r="N37" i="7"/>
  <c r="J38" i="7"/>
  <c r="K38" i="7"/>
  <c r="N38" i="7" s="1"/>
  <c r="L38" i="7"/>
  <c r="M38" i="7"/>
  <c r="O38" i="7"/>
  <c r="J39" i="7"/>
  <c r="O39" i="7" s="1"/>
  <c r="K39" i="7"/>
  <c r="L39" i="7"/>
  <c r="M39" i="7"/>
  <c r="N39" i="7"/>
  <c r="J40" i="7"/>
  <c r="K40" i="7"/>
  <c r="N40" i="7" s="1"/>
  <c r="L40" i="7"/>
  <c r="M40" i="7"/>
  <c r="O40" i="7"/>
  <c r="J41" i="7"/>
  <c r="O41" i="7" s="1"/>
  <c r="K41" i="7"/>
  <c r="L41" i="7"/>
  <c r="M41" i="7"/>
  <c r="N41" i="7"/>
  <c r="J42" i="7"/>
  <c r="K42" i="7"/>
  <c r="N42" i="7" s="1"/>
  <c r="L42" i="7"/>
  <c r="M42" i="7"/>
  <c r="O42" i="7"/>
  <c r="J43" i="7"/>
  <c r="K43" i="7"/>
  <c r="L43" i="7"/>
  <c r="M43" i="7"/>
  <c r="O43" i="7"/>
  <c r="J44" i="7"/>
  <c r="O44" i="7" s="1"/>
  <c r="K44" i="7"/>
  <c r="L44" i="7"/>
  <c r="M44" i="7"/>
  <c r="N44" i="7" s="1"/>
  <c r="J45" i="7"/>
  <c r="K45" i="7"/>
  <c r="N45" i="7" s="1"/>
  <c r="L45" i="7"/>
  <c r="M45" i="7"/>
  <c r="O45" i="7"/>
  <c r="J46" i="7"/>
  <c r="O46" i="7" s="1"/>
  <c r="K46" i="7"/>
  <c r="L46" i="7"/>
  <c r="M46" i="7"/>
  <c r="N46" i="7" s="1"/>
  <c r="J47" i="7"/>
  <c r="K47" i="7"/>
  <c r="N47" i="7" s="1"/>
  <c r="L47" i="7"/>
  <c r="M47" i="7"/>
  <c r="O47" i="7"/>
  <c r="J48" i="7"/>
  <c r="O48" i="7" s="1"/>
  <c r="K48" i="7"/>
  <c r="L48" i="7"/>
  <c r="M48" i="7"/>
  <c r="N48" i="7" s="1"/>
  <c r="J49" i="7"/>
  <c r="K49" i="7"/>
  <c r="N49" i="7" s="1"/>
  <c r="L49" i="7"/>
  <c r="M49" i="7"/>
  <c r="O49" i="7"/>
  <c r="J50" i="7"/>
  <c r="O50" i="7" s="1"/>
  <c r="K50" i="7"/>
  <c r="L50" i="7"/>
  <c r="M50" i="7"/>
  <c r="N50" i="7" s="1"/>
  <c r="J51" i="7"/>
  <c r="K51" i="7"/>
  <c r="N51" i="7" s="1"/>
  <c r="L51" i="7"/>
  <c r="M51" i="7"/>
  <c r="O51" i="7"/>
  <c r="J52" i="7"/>
  <c r="O52" i="7" s="1"/>
  <c r="K52" i="7"/>
  <c r="L52" i="7"/>
  <c r="M52" i="7"/>
  <c r="N52" i="7" s="1"/>
  <c r="J53" i="7"/>
  <c r="K53" i="7"/>
  <c r="N53" i="7" s="1"/>
  <c r="L53" i="7"/>
  <c r="M53" i="7"/>
  <c r="O53" i="7"/>
  <c r="J54" i="7"/>
  <c r="O54" i="7" s="1"/>
  <c r="K54" i="7"/>
  <c r="L54" i="7"/>
  <c r="M54" i="7"/>
  <c r="N54" i="7" s="1"/>
  <c r="J55" i="7" l="1"/>
  <c r="K55" i="7"/>
  <c r="N55" i="7" s="1"/>
  <c r="L55" i="7"/>
  <c r="M55" i="7"/>
  <c r="O55" i="7"/>
  <c r="J56" i="7"/>
  <c r="K56" i="7"/>
  <c r="N56" i="7" s="1"/>
  <c r="L56" i="7"/>
  <c r="M56" i="7"/>
  <c r="O56" i="7"/>
  <c r="J57" i="7"/>
  <c r="K57" i="7"/>
  <c r="N57" i="7" s="1"/>
  <c r="L57" i="7"/>
  <c r="M57" i="7"/>
  <c r="O57" i="7"/>
  <c r="J58" i="7"/>
  <c r="K58" i="7"/>
  <c r="N58" i="7" s="1"/>
  <c r="L58" i="7"/>
  <c r="M58" i="7"/>
  <c r="O58" i="7"/>
  <c r="J20" i="7"/>
  <c r="K20" i="7"/>
  <c r="N20" i="7" s="1"/>
  <c r="L20" i="7"/>
  <c r="M20" i="7"/>
  <c r="O20" i="7"/>
  <c r="Q20" i="7"/>
  <c r="Y20" i="7"/>
  <c r="J21" i="7"/>
  <c r="O21" i="7" s="1"/>
  <c r="K21" i="7"/>
  <c r="L21" i="7"/>
  <c r="M21" i="7"/>
  <c r="Q21" i="7"/>
  <c r="Y21" i="7"/>
  <c r="J22" i="7"/>
  <c r="K22" i="7"/>
  <c r="N22" i="7" s="1"/>
  <c r="L22" i="7"/>
  <c r="M22" i="7"/>
  <c r="O22" i="7"/>
  <c r="Q22" i="7"/>
  <c r="J23" i="7"/>
  <c r="K23" i="7"/>
  <c r="N23" i="7" s="1"/>
  <c r="L23" i="7"/>
  <c r="M23" i="7"/>
  <c r="O23" i="7"/>
  <c r="Q23" i="7"/>
  <c r="J15" i="7"/>
  <c r="K15" i="7"/>
  <c r="N15" i="7" s="1"/>
  <c r="L15" i="7"/>
  <c r="M15" i="7"/>
  <c r="O15" i="7"/>
  <c r="Q15" i="7"/>
  <c r="Y15" i="7"/>
  <c r="J16" i="7"/>
  <c r="K16" i="7"/>
  <c r="L16" i="7"/>
  <c r="M16" i="7"/>
  <c r="O16" i="7"/>
  <c r="J17" i="7"/>
  <c r="O17" i="7" s="1"/>
  <c r="K17" i="7"/>
  <c r="L17" i="7"/>
  <c r="M17" i="7"/>
  <c r="N17" i="7"/>
  <c r="Q17" i="7"/>
  <c r="J18" i="7"/>
  <c r="K18" i="7"/>
  <c r="N18" i="7" s="1"/>
  <c r="L18" i="7"/>
  <c r="M18" i="7"/>
  <c r="O18" i="7"/>
  <c r="Q18" i="7"/>
  <c r="J2" i="7"/>
  <c r="K2" i="7"/>
  <c r="L2" i="7"/>
  <c r="M2" i="7"/>
  <c r="O2" i="7"/>
  <c r="Q2" i="7"/>
  <c r="J3" i="7"/>
  <c r="O3" i="7" s="1"/>
  <c r="K3" i="7"/>
  <c r="L3" i="7"/>
  <c r="M3" i="7"/>
  <c r="N3" i="7"/>
  <c r="Q3" i="7"/>
  <c r="J4" i="7"/>
  <c r="K4" i="7"/>
  <c r="N4" i="7" s="1"/>
  <c r="L4" i="7"/>
  <c r="M4" i="7"/>
  <c r="O4" i="7"/>
  <c r="Q4" i="7"/>
  <c r="J5" i="7"/>
  <c r="K5" i="7"/>
  <c r="N5" i="7" s="1"/>
  <c r="L5" i="7"/>
  <c r="M5" i="7"/>
  <c r="O5" i="7"/>
  <c r="Q5" i="7"/>
  <c r="J6" i="7"/>
  <c r="K6" i="7"/>
  <c r="N6" i="7" s="1"/>
  <c r="L6" i="7"/>
  <c r="M6" i="7"/>
  <c r="O6" i="7"/>
  <c r="Q6" i="7"/>
  <c r="J7" i="7"/>
  <c r="O7" i="7" s="1"/>
  <c r="K7" i="7"/>
  <c r="L7" i="7"/>
  <c r="M7" i="7"/>
  <c r="N7" i="7"/>
  <c r="Q7" i="7"/>
  <c r="Y7" i="7"/>
  <c r="Y16" i="7" s="1"/>
  <c r="J8" i="7"/>
  <c r="O8" i="7" s="1"/>
  <c r="K8" i="7"/>
  <c r="L8" i="7"/>
  <c r="M8" i="7"/>
  <c r="N8" i="7"/>
  <c r="Q8" i="7"/>
  <c r="J9" i="7"/>
  <c r="K9" i="7"/>
  <c r="N9" i="7" s="1"/>
  <c r="L9" i="7"/>
  <c r="M9" i="7"/>
  <c r="O9" i="7"/>
  <c r="Q9" i="7"/>
  <c r="J10" i="7"/>
  <c r="K10" i="7"/>
  <c r="N10" i="7" s="1"/>
  <c r="L10" i="7"/>
  <c r="M10" i="7"/>
  <c r="O10" i="7"/>
  <c r="Q10" i="7"/>
  <c r="J11" i="7"/>
  <c r="K11" i="7"/>
  <c r="N11" i="7" s="1"/>
  <c r="L11" i="7"/>
  <c r="M11" i="7"/>
  <c r="O11" i="7"/>
  <c r="Q11" i="7"/>
  <c r="J12" i="7"/>
  <c r="O12" i="7" s="1"/>
  <c r="K12" i="7"/>
  <c r="L12" i="7"/>
  <c r="M12" i="7"/>
  <c r="N12" i="7"/>
  <c r="Q12" i="7"/>
  <c r="J13" i="7"/>
  <c r="K13" i="7"/>
  <c r="N13" i="7" s="1"/>
  <c r="L13" i="7"/>
  <c r="M13" i="7"/>
  <c r="O13" i="7"/>
  <c r="Q13" i="7"/>
  <c r="J2" i="12"/>
  <c r="K2" i="12"/>
  <c r="L2" i="12"/>
  <c r="M2" i="12"/>
  <c r="O2" i="12"/>
  <c r="J3" i="12"/>
  <c r="K3" i="12"/>
  <c r="N3" i="12" s="1"/>
  <c r="L3" i="12"/>
  <c r="M3" i="12"/>
  <c r="O3" i="12"/>
  <c r="J4" i="12"/>
  <c r="O4" i="12" s="1"/>
  <c r="K4" i="12"/>
  <c r="L4" i="12"/>
  <c r="M4" i="12"/>
  <c r="N4" i="12"/>
  <c r="J5" i="12"/>
  <c r="K5" i="12"/>
  <c r="N5" i="12" s="1"/>
  <c r="L5" i="12"/>
  <c r="M5" i="12"/>
  <c r="O5" i="12"/>
  <c r="J6" i="12"/>
  <c r="O6" i="12" s="1"/>
  <c r="K6" i="12"/>
  <c r="L6" i="12"/>
  <c r="M6" i="12"/>
  <c r="N6" i="12"/>
  <c r="J7" i="12"/>
  <c r="K7" i="12"/>
  <c r="L7" i="12"/>
  <c r="M7" i="12"/>
  <c r="O7" i="12"/>
  <c r="J8" i="12"/>
  <c r="K8" i="12"/>
  <c r="N8" i="12" s="1"/>
  <c r="L8" i="12"/>
  <c r="M8" i="12"/>
  <c r="O8" i="12"/>
  <c r="J9" i="12"/>
  <c r="K9" i="12"/>
  <c r="L9" i="12"/>
  <c r="M9" i="12"/>
  <c r="O9" i="12"/>
  <c r="J10" i="12"/>
  <c r="K10" i="12"/>
  <c r="N10" i="12" s="1"/>
  <c r="L10" i="12"/>
  <c r="M10" i="12"/>
  <c r="O10" i="12"/>
  <c r="J11" i="12"/>
  <c r="O11" i="12" s="1"/>
  <c r="K11" i="12"/>
  <c r="L11" i="12"/>
  <c r="M11" i="12"/>
  <c r="N11" i="12"/>
  <c r="J12" i="12"/>
  <c r="K12" i="12"/>
  <c r="N12" i="12" s="1"/>
  <c r="L12" i="12"/>
  <c r="M12" i="12"/>
  <c r="O12" i="12"/>
  <c r="J13" i="12"/>
  <c r="O13" i="12" s="1"/>
  <c r="K13" i="12"/>
  <c r="L13" i="12"/>
  <c r="M13" i="12"/>
  <c r="N13" i="12"/>
  <c r="J20" i="12"/>
  <c r="K20" i="12"/>
  <c r="N20" i="12" s="1"/>
  <c r="L20" i="12"/>
  <c r="M20" i="12"/>
  <c r="O20" i="12"/>
  <c r="J21" i="12"/>
  <c r="O21" i="12" s="1"/>
  <c r="K21" i="12"/>
  <c r="L21" i="12"/>
  <c r="M21" i="12"/>
  <c r="N21" i="12"/>
  <c r="J22" i="12"/>
  <c r="K22" i="12"/>
  <c r="N22" i="12" s="1"/>
  <c r="L22" i="12"/>
  <c r="M22" i="12"/>
  <c r="O22" i="12"/>
  <c r="J23" i="12"/>
  <c r="O23" i="12" s="1"/>
  <c r="K23" i="12"/>
  <c r="L23" i="12"/>
  <c r="M23" i="12"/>
  <c r="N23" i="12"/>
  <c r="J24" i="12"/>
  <c r="K24" i="12"/>
  <c r="N24" i="12" s="1"/>
  <c r="L24" i="12"/>
  <c r="M24" i="12"/>
  <c r="O24" i="12"/>
  <c r="J25" i="12"/>
  <c r="O25" i="12" s="1"/>
  <c r="K25" i="12"/>
  <c r="L25" i="12"/>
  <c r="M25" i="12"/>
  <c r="N25" i="12"/>
  <c r="J15" i="12"/>
  <c r="K15" i="12"/>
  <c r="N15" i="12" s="1"/>
  <c r="L15" i="12"/>
  <c r="M15" i="12"/>
  <c r="O15" i="12"/>
  <c r="J16" i="12"/>
  <c r="O16" i="12" s="1"/>
  <c r="K16" i="12"/>
  <c r="L16" i="12"/>
  <c r="M16" i="12"/>
  <c r="J17" i="12"/>
  <c r="K17" i="12"/>
  <c r="L17" i="12"/>
  <c r="M17" i="12"/>
  <c r="O17" i="12"/>
  <c r="J18" i="12"/>
  <c r="K18" i="12"/>
  <c r="N18" i="12" s="1"/>
  <c r="L18" i="12"/>
  <c r="M18" i="12"/>
  <c r="O18" i="12"/>
  <c r="J27" i="12"/>
  <c r="K27" i="12"/>
  <c r="L27" i="12"/>
  <c r="M27" i="12"/>
  <c r="O27" i="12"/>
  <c r="J28" i="12"/>
  <c r="K28" i="12"/>
  <c r="N28" i="12" s="1"/>
  <c r="L28" i="12"/>
  <c r="M28" i="12"/>
  <c r="O28" i="12"/>
  <c r="J29" i="12"/>
  <c r="K29" i="12"/>
  <c r="N29" i="12" s="1"/>
  <c r="L29" i="12"/>
  <c r="M29" i="12"/>
  <c r="O29" i="12"/>
  <c r="J30" i="12"/>
  <c r="K30" i="12"/>
  <c r="L30" i="12"/>
  <c r="M30" i="12"/>
  <c r="O30" i="12"/>
  <c r="J31" i="12"/>
  <c r="K31" i="12"/>
  <c r="N31" i="12" s="1"/>
  <c r="L31" i="12"/>
  <c r="M31" i="12"/>
  <c r="O31" i="12"/>
  <c r="J32" i="12"/>
  <c r="O32" i="12" s="1"/>
  <c r="K32" i="12"/>
  <c r="L32" i="12"/>
  <c r="M32" i="12"/>
  <c r="N32" i="12"/>
  <c r="J33" i="12"/>
  <c r="K33" i="12"/>
  <c r="N33" i="12" s="1"/>
  <c r="L33" i="12"/>
  <c r="M33" i="12"/>
  <c r="O33" i="12"/>
  <c r="J34" i="12"/>
  <c r="O34" i="12" s="1"/>
  <c r="K34" i="12"/>
  <c r="L34" i="12"/>
  <c r="M34" i="12"/>
  <c r="N34" i="12"/>
  <c r="J35" i="12"/>
  <c r="K35" i="12"/>
  <c r="N35" i="12" s="1"/>
  <c r="L35" i="12"/>
  <c r="M35" i="12"/>
  <c r="O35" i="12"/>
  <c r="J36" i="12"/>
  <c r="O36" i="12" s="1"/>
  <c r="K36" i="12"/>
  <c r="L36" i="12"/>
  <c r="M36" i="12"/>
  <c r="N36" i="12"/>
  <c r="J37" i="12"/>
  <c r="K37" i="12"/>
  <c r="N37" i="12" s="1"/>
  <c r="L37" i="12"/>
  <c r="M37" i="12"/>
  <c r="O37" i="12"/>
  <c r="J38" i="12"/>
  <c r="O38" i="12" s="1"/>
  <c r="K38" i="12"/>
  <c r="L38" i="12"/>
  <c r="M38" i="12"/>
  <c r="N38" i="12"/>
  <c r="J39" i="12"/>
  <c r="K39" i="12"/>
  <c r="N39" i="12" s="1"/>
  <c r="L39" i="12"/>
  <c r="M39" i="12"/>
  <c r="O39" i="12"/>
  <c r="J40" i="12"/>
  <c r="O40" i="12" s="1"/>
  <c r="K40" i="12"/>
  <c r="L40" i="12"/>
  <c r="M40" i="12"/>
  <c r="N40" i="12"/>
  <c r="J41" i="12"/>
  <c r="K41" i="12"/>
  <c r="N41" i="12" s="1"/>
  <c r="L41" i="12"/>
  <c r="M41" i="12"/>
  <c r="O41" i="12"/>
  <c r="J42" i="12"/>
  <c r="O42" i="12" s="1"/>
  <c r="K42" i="12"/>
  <c r="L42" i="12"/>
  <c r="M42" i="12"/>
  <c r="J43" i="12"/>
  <c r="K43" i="12"/>
  <c r="L43" i="12"/>
  <c r="M43" i="12"/>
  <c r="O43" i="12"/>
  <c r="J44" i="12"/>
  <c r="K44" i="12"/>
  <c r="N44" i="12" s="1"/>
  <c r="L44" i="12"/>
  <c r="M44" i="12"/>
  <c r="O44" i="12"/>
  <c r="J45" i="12"/>
  <c r="O45" i="12" s="1"/>
  <c r="K45" i="12"/>
  <c r="L45" i="12"/>
  <c r="M45" i="12"/>
  <c r="N45" i="12"/>
  <c r="J46" i="12"/>
  <c r="K46" i="12"/>
  <c r="N46" i="12" s="1"/>
  <c r="L46" i="12"/>
  <c r="M46" i="12"/>
  <c r="O46" i="12"/>
  <c r="J47" i="12"/>
  <c r="O47" i="12" s="1"/>
  <c r="K47" i="12"/>
  <c r="L47" i="12"/>
  <c r="M47" i="12"/>
  <c r="N47" i="12"/>
  <c r="J48" i="12"/>
  <c r="K48" i="12"/>
  <c r="N48" i="12" s="1"/>
  <c r="L48" i="12"/>
  <c r="M48" i="12"/>
  <c r="O48" i="12"/>
  <c r="J49" i="12"/>
  <c r="O49" i="12" s="1"/>
  <c r="K49" i="12"/>
  <c r="L49" i="12"/>
  <c r="M49" i="12"/>
  <c r="N49" i="12"/>
  <c r="J50" i="12"/>
  <c r="K50" i="12"/>
  <c r="N50" i="12" s="1"/>
  <c r="L50" i="12"/>
  <c r="M50" i="12"/>
  <c r="O50" i="12"/>
  <c r="J51" i="12"/>
  <c r="O51" i="12" s="1"/>
  <c r="K51" i="12"/>
  <c r="L51" i="12"/>
  <c r="M51" i="12"/>
  <c r="N51" i="12"/>
  <c r="J52" i="12"/>
  <c r="K52" i="12"/>
  <c r="N52" i="12" s="1"/>
  <c r="L52" i="12"/>
  <c r="M52" i="12"/>
  <c r="O52" i="12"/>
  <c r="J53" i="12"/>
  <c r="O53" i="12" s="1"/>
  <c r="K53" i="12"/>
  <c r="L53" i="12"/>
  <c r="M53" i="12"/>
  <c r="N53" i="12"/>
  <c r="J54" i="12"/>
  <c r="K54" i="12"/>
  <c r="N54" i="12" s="1"/>
  <c r="L54" i="12"/>
  <c r="M54" i="12"/>
  <c r="O54" i="12"/>
  <c r="J55" i="12"/>
  <c r="O55" i="12" s="1"/>
  <c r="K55" i="12"/>
  <c r="L55" i="12"/>
  <c r="M55" i="12"/>
  <c r="N55" i="12"/>
  <c r="J56" i="12"/>
  <c r="K56" i="12"/>
  <c r="N56" i="12" s="1"/>
  <c r="L56" i="12"/>
  <c r="M56" i="12"/>
  <c r="O56" i="12"/>
  <c r="J57" i="12"/>
  <c r="O57" i="12" s="1"/>
  <c r="K57" i="12"/>
  <c r="L57" i="12"/>
  <c r="M57" i="12"/>
  <c r="N57" i="12"/>
  <c r="J58" i="12"/>
  <c r="K58" i="12"/>
  <c r="N58" i="12" s="1"/>
  <c r="L58" i="12"/>
  <c r="M58" i="12"/>
  <c r="O58" i="12"/>
  <c r="J26" i="12"/>
  <c r="O26" i="12" s="1"/>
  <c r="K26" i="12"/>
  <c r="L26" i="12"/>
  <c r="M26" i="12"/>
  <c r="N26" i="12"/>
  <c r="J19" i="7"/>
  <c r="K19" i="7"/>
  <c r="N19" i="7" s="1"/>
  <c r="L19" i="7"/>
  <c r="M19" i="7"/>
  <c r="O19" i="7"/>
  <c r="Q19" i="7"/>
  <c r="Y19" i="7"/>
  <c r="J19" i="12"/>
  <c r="O19" i="12" s="1"/>
  <c r="K19" i="12"/>
  <c r="L19" i="12"/>
  <c r="M19" i="12"/>
  <c r="N19" i="12"/>
  <c r="J14" i="7" l="1"/>
  <c r="O14" i="7" s="1"/>
  <c r="K14" i="7"/>
  <c r="L14" i="7"/>
  <c r="N14" i="7" s="1"/>
  <c r="M14" i="7"/>
  <c r="Q14" i="7"/>
  <c r="Y14" i="7"/>
  <c r="J14" i="12"/>
  <c r="K14" i="12"/>
  <c r="N14" i="12" s="1"/>
  <c r="L14" i="12"/>
  <c r="M14" i="12"/>
  <c r="O14" i="12"/>
  <c r="J45" i="1" l="1"/>
  <c r="K45" i="1"/>
  <c r="N45" i="1" s="1"/>
  <c r="L45" i="1"/>
  <c r="M45" i="1"/>
  <c r="O45" i="1"/>
  <c r="J46" i="1"/>
  <c r="K46" i="1"/>
  <c r="N46" i="1" s="1"/>
  <c r="L46" i="1"/>
  <c r="M46" i="1"/>
  <c r="O46" i="1"/>
  <c r="J47" i="1"/>
  <c r="K47" i="1"/>
  <c r="N47" i="1" s="1"/>
  <c r="L47" i="1"/>
  <c r="M47" i="1"/>
  <c r="O47" i="1"/>
  <c r="J48" i="1"/>
  <c r="K48" i="1"/>
  <c r="N48" i="1" s="1"/>
  <c r="L48" i="1"/>
  <c r="M48" i="1"/>
  <c r="O48" i="1"/>
  <c r="J49" i="1"/>
  <c r="K49" i="1"/>
  <c r="N49" i="1" s="1"/>
  <c r="L49" i="1"/>
  <c r="M49" i="1"/>
  <c r="O49" i="1"/>
  <c r="J50" i="1"/>
  <c r="K50" i="1"/>
  <c r="N50" i="1" s="1"/>
  <c r="L50" i="1"/>
  <c r="M50" i="1"/>
  <c r="O50" i="1"/>
  <c r="J51" i="1"/>
  <c r="K51" i="1"/>
  <c r="N51" i="1" s="1"/>
  <c r="L51" i="1"/>
  <c r="M51" i="1"/>
  <c r="O51" i="1"/>
  <c r="J52" i="1"/>
  <c r="K52" i="1"/>
  <c r="N52" i="1" s="1"/>
  <c r="L52" i="1"/>
  <c r="M52" i="1"/>
  <c r="O52" i="1"/>
  <c r="J53" i="1"/>
  <c r="K53" i="1"/>
  <c r="N53" i="1" s="1"/>
  <c r="L53" i="1"/>
  <c r="M53" i="1"/>
  <c r="O53" i="1"/>
  <c r="J54" i="1"/>
  <c r="K54" i="1"/>
  <c r="N54" i="1" s="1"/>
  <c r="L54" i="1"/>
  <c r="M54" i="1"/>
  <c r="O54" i="1"/>
  <c r="J55" i="1"/>
  <c r="K55" i="1"/>
  <c r="N55" i="1" s="1"/>
  <c r="L55" i="1"/>
  <c r="M55" i="1"/>
  <c r="O55" i="1"/>
  <c r="J56" i="1"/>
  <c r="K56" i="1"/>
  <c r="N56" i="1" s="1"/>
  <c r="L56" i="1"/>
  <c r="M56" i="1"/>
  <c r="O56" i="1"/>
  <c r="J57" i="1"/>
  <c r="K57" i="1"/>
  <c r="N57" i="1" s="1"/>
  <c r="L57" i="1"/>
  <c r="M57" i="1"/>
  <c r="O57" i="1"/>
  <c r="J58" i="1"/>
  <c r="K58" i="1"/>
  <c r="N58" i="1" s="1"/>
  <c r="L58" i="1"/>
  <c r="M58" i="1"/>
  <c r="O58" i="1"/>
  <c r="J32" i="1"/>
  <c r="K32" i="1"/>
  <c r="N32" i="1" s="1"/>
  <c r="L32" i="1"/>
  <c r="M32" i="1"/>
  <c r="O32" i="1"/>
  <c r="Q32" i="1"/>
  <c r="J33" i="1"/>
  <c r="O33" i="1" s="1"/>
  <c r="K33" i="1"/>
  <c r="L33" i="1"/>
  <c r="M33" i="1"/>
  <c r="N33" i="1"/>
  <c r="Q33" i="1"/>
  <c r="J34" i="1"/>
  <c r="K34" i="1"/>
  <c r="N34" i="1" s="1"/>
  <c r="L34" i="1"/>
  <c r="M34" i="1"/>
  <c r="O34" i="1"/>
  <c r="J35" i="1"/>
  <c r="K35" i="1"/>
  <c r="N35" i="1" s="1"/>
  <c r="L35" i="1"/>
  <c r="M35" i="1"/>
  <c r="O35" i="1"/>
  <c r="Q35" i="1"/>
  <c r="J36" i="1"/>
  <c r="O36" i="1" s="1"/>
  <c r="K36" i="1"/>
  <c r="L36" i="1"/>
  <c r="M36" i="1"/>
  <c r="N36" i="1"/>
  <c r="J37" i="1"/>
  <c r="K37" i="1"/>
  <c r="N37" i="1" s="1"/>
  <c r="L37" i="1"/>
  <c r="M37" i="1"/>
  <c r="O37" i="1"/>
  <c r="J38" i="1"/>
  <c r="K38" i="1"/>
  <c r="N38" i="1" s="1"/>
  <c r="L38" i="1"/>
  <c r="M38" i="1"/>
  <c r="O38" i="1"/>
  <c r="J39" i="1"/>
  <c r="K39" i="1"/>
  <c r="N39" i="1" s="1"/>
  <c r="L39" i="1"/>
  <c r="M39" i="1"/>
  <c r="O39" i="1"/>
  <c r="J40" i="1"/>
  <c r="K40" i="1"/>
  <c r="N40" i="1" s="1"/>
  <c r="L40" i="1"/>
  <c r="M40" i="1"/>
  <c r="O40" i="1"/>
  <c r="J41" i="1"/>
  <c r="K41" i="1"/>
  <c r="N41" i="1" s="1"/>
  <c r="L41" i="1"/>
  <c r="M41" i="1"/>
  <c r="O41" i="1"/>
  <c r="J42" i="1"/>
  <c r="K42" i="1"/>
  <c r="N42" i="1" s="1"/>
  <c r="L42" i="1"/>
  <c r="M42" i="1"/>
  <c r="O42" i="1"/>
  <c r="J43" i="1"/>
  <c r="K43" i="1"/>
  <c r="N43" i="1" s="1"/>
  <c r="L43" i="1"/>
  <c r="M43" i="1"/>
  <c r="O43" i="1"/>
  <c r="J26" i="1"/>
  <c r="K26" i="1"/>
  <c r="N26" i="1" s="1"/>
  <c r="L26" i="1"/>
  <c r="M26" i="1"/>
  <c r="O26" i="1"/>
  <c r="Q26" i="1"/>
  <c r="J27" i="1"/>
  <c r="O27" i="1" s="1"/>
  <c r="K27" i="1"/>
  <c r="L27" i="1"/>
  <c r="M27" i="1"/>
  <c r="N27" i="1"/>
  <c r="Q27" i="1"/>
  <c r="J28" i="1"/>
  <c r="K28" i="1"/>
  <c r="N28" i="1" s="1"/>
  <c r="L28" i="1"/>
  <c r="M28" i="1"/>
  <c r="O28" i="1"/>
  <c r="Q28" i="1"/>
  <c r="J29" i="1"/>
  <c r="K29" i="1"/>
  <c r="N29" i="1" s="1"/>
  <c r="L29" i="1"/>
  <c r="M29" i="1"/>
  <c r="O29" i="1"/>
  <c r="Q29" i="1"/>
  <c r="J30" i="1"/>
  <c r="K30" i="1"/>
  <c r="N30" i="1" s="1"/>
  <c r="L30" i="1"/>
  <c r="M30" i="1"/>
  <c r="O30" i="1"/>
  <c r="Q30" i="1"/>
  <c r="J31" i="1"/>
  <c r="O31" i="1" s="1"/>
  <c r="K31" i="1"/>
  <c r="L31" i="1"/>
  <c r="M31" i="1"/>
  <c r="N31" i="1"/>
  <c r="Q31" i="1"/>
  <c r="J2" i="1"/>
  <c r="K2" i="1"/>
  <c r="N2" i="1" s="1"/>
  <c r="L2" i="1"/>
  <c r="M2" i="1"/>
  <c r="O2" i="1"/>
  <c r="Q2" i="1"/>
  <c r="J3" i="1"/>
  <c r="K3" i="1"/>
  <c r="N3" i="1" s="1"/>
  <c r="L3" i="1"/>
  <c r="M3" i="1"/>
  <c r="O3" i="1"/>
  <c r="Q3" i="1"/>
  <c r="J4" i="1"/>
  <c r="K4" i="1"/>
  <c r="N4" i="1" s="1"/>
  <c r="L4" i="1"/>
  <c r="M4" i="1"/>
  <c r="O4" i="1"/>
  <c r="Q4" i="1"/>
  <c r="J5" i="1"/>
  <c r="O5" i="1" s="1"/>
  <c r="K5" i="1"/>
  <c r="L5" i="1"/>
  <c r="M5" i="1"/>
  <c r="N5" i="1"/>
  <c r="Q5" i="1"/>
  <c r="J6" i="1"/>
  <c r="K6" i="1"/>
  <c r="N6" i="1" s="1"/>
  <c r="L6" i="1"/>
  <c r="M6" i="1"/>
  <c r="O6" i="1"/>
  <c r="Q6" i="1"/>
  <c r="J7" i="1"/>
  <c r="K7" i="1"/>
  <c r="N7" i="1" s="1"/>
  <c r="L7" i="1"/>
  <c r="M7" i="1"/>
  <c r="O7" i="1"/>
  <c r="Q7" i="1"/>
  <c r="Y7" i="1"/>
  <c r="J8" i="1"/>
  <c r="K8" i="1"/>
  <c r="N8" i="1" s="1"/>
  <c r="L8" i="1"/>
  <c r="M8" i="1"/>
  <c r="O8" i="1"/>
  <c r="Q8" i="1"/>
  <c r="J9" i="1"/>
  <c r="K9" i="1"/>
  <c r="N9" i="1" s="1"/>
  <c r="L9" i="1"/>
  <c r="M9" i="1"/>
  <c r="O9" i="1"/>
  <c r="Q9" i="1"/>
  <c r="J10" i="1"/>
  <c r="O10" i="1" s="1"/>
  <c r="K10" i="1"/>
  <c r="L10" i="1"/>
  <c r="M10" i="1"/>
  <c r="N10" i="1"/>
  <c r="Q10" i="1"/>
  <c r="J11" i="1"/>
  <c r="K11" i="1"/>
  <c r="N11" i="1" s="1"/>
  <c r="L11" i="1"/>
  <c r="M11" i="1"/>
  <c r="O11" i="1"/>
  <c r="Q11" i="1"/>
  <c r="J12" i="1"/>
  <c r="K12" i="1"/>
  <c r="N12" i="1" s="1"/>
  <c r="L12" i="1"/>
  <c r="M12" i="1"/>
  <c r="O12" i="1"/>
  <c r="Q12" i="1"/>
  <c r="J13" i="1"/>
  <c r="K13" i="1"/>
  <c r="N13" i="1" s="1"/>
  <c r="L13" i="1"/>
  <c r="M13" i="1"/>
  <c r="O13" i="1"/>
  <c r="Q13" i="1"/>
  <c r="J14" i="1"/>
  <c r="O14" i="1" s="1"/>
  <c r="K14" i="1"/>
  <c r="L14" i="1"/>
  <c r="M14" i="1"/>
  <c r="N14" i="1"/>
  <c r="Q14" i="1"/>
  <c r="Y14" i="1"/>
  <c r="J15" i="1"/>
  <c r="O15" i="1" s="1"/>
  <c r="K15" i="1"/>
  <c r="L15" i="1"/>
  <c r="M15" i="1"/>
  <c r="N15" i="1"/>
  <c r="Q15" i="1"/>
  <c r="Y15" i="1"/>
  <c r="J16" i="1"/>
  <c r="O16" i="1" s="1"/>
  <c r="K16" i="1"/>
  <c r="L16" i="1"/>
  <c r="M16" i="1"/>
  <c r="N16" i="1"/>
  <c r="Y16" i="1"/>
  <c r="J17" i="1"/>
  <c r="K17" i="1"/>
  <c r="N17" i="1" s="1"/>
  <c r="L17" i="1"/>
  <c r="M17" i="1"/>
  <c r="O17" i="1"/>
  <c r="Q17" i="1"/>
  <c r="Q36" i="1" s="1"/>
  <c r="J18" i="1"/>
  <c r="K18" i="1"/>
  <c r="N18" i="1" s="1"/>
  <c r="L18" i="1"/>
  <c r="M18" i="1"/>
  <c r="O18" i="1"/>
  <c r="Q18" i="1"/>
  <c r="J19" i="1"/>
  <c r="K19" i="1"/>
  <c r="N19" i="1" s="1"/>
  <c r="L19" i="1"/>
  <c r="M19" i="1"/>
  <c r="O19" i="1"/>
  <c r="Q19" i="1"/>
  <c r="Y19" i="1"/>
  <c r="J20" i="1"/>
  <c r="O20" i="1" s="1"/>
  <c r="K20" i="1"/>
  <c r="L20" i="1"/>
  <c r="M20" i="1"/>
  <c r="Q20" i="1"/>
  <c r="Y20" i="1"/>
  <c r="J21" i="1"/>
  <c r="K21" i="1"/>
  <c r="N21" i="1" s="1"/>
  <c r="L21" i="1"/>
  <c r="M21" i="1"/>
  <c r="O21" i="1"/>
  <c r="Q21" i="1"/>
  <c r="Y21" i="1"/>
  <c r="J22" i="1"/>
  <c r="K22" i="1"/>
  <c r="N22" i="1" s="1"/>
  <c r="L22" i="1"/>
  <c r="M22" i="1"/>
  <c r="O22" i="1"/>
  <c r="Q22" i="1"/>
  <c r="J23" i="1"/>
  <c r="O23" i="1" s="1"/>
  <c r="K23" i="1"/>
  <c r="L23" i="1"/>
  <c r="M23" i="1"/>
  <c r="N23" i="1"/>
  <c r="Q23" i="1"/>
  <c r="J24" i="1"/>
  <c r="K24" i="1"/>
  <c r="N24" i="1" s="1"/>
  <c r="L24" i="1"/>
  <c r="M24" i="1"/>
  <c r="O24" i="1"/>
  <c r="Q24" i="1"/>
  <c r="N20" i="1" l="1"/>
  <c r="J44" i="1"/>
  <c r="K44" i="1"/>
  <c r="N44" i="1" s="1"/>
  <c r="L44" i="1"/>
  <c r="M44" i="1"/>
  <c r="O44" i="1"/>
  <c r="J25" i="1"/>
  <c r="K25" i="1"/>
  <c r="N25" i="1" s="1"/>
  <c r="L25" i="1"/>
  <c r="M25" i="1"/>
  <c r="O25" i="1"/>
  <c r="Q25" i="1"/>
  <c r="O58" i="9" l="1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45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O57" i="11"/>
  <c r="O56" i="11"/>
  <c r="O55" i="11"/>
  <c r="O54" i="11"/>
  <c r="O53" i="11"/>
  <c r="O52" i="11"/>
  <c r="O51" i="11"/>
  <c r="O50" i="11"/>
  <c r="O49" i="11"/>
  <c r="O48" i="11"/>
  <c r="O47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N29" i="9"/>
  <c r="N25" i="9"/>
  <c r="N26" i="9"/>
  <c r="N19" i="9"/>
  <c r="N17" i="9"/>
  <c r="N46" i="9"/>
  <c r="N50" i="9"/>
  <c r="N55" i="9"/>
  <c r="N56" i="9"/>
  <c r="N57" i="9"/>
  <c r="N14" i="10"/>
  <c r="N25" i="10"/>
  <c r="N26" i="10"/>
  <c r="N29" i="10"/>
  <c r="N34" i="10"/>
  <c r="N46" i="10"/>
  <c r="N50" i="10"/>
  <c r="N52" i="10"/>
  <c r="N53" i="10"/>
  <c r="N14" i="11"/>
  <c r="N17" i="11"/>
  <c r="N24" i="11"/>
  <c r="N25" i="11"/>
  <c r="N26" i="11"/>
  <c r="N29" i="11"/>
  <c r="N50" i="11"/>
  <c r="N52" i="11"/>
  <c r="N56" i="11"/>
  <c r="M58" i="11" l="1"/>
  <c r="L58" i="11"/>
  <c r="K58" i="11"/>
  <c r="N58" i="11" s="1"/>
  <c r="J58" i="11"/>
  <c r="O58" i="11" s="1"/>
  <c r="M57" i="11"/>
  <c r="L57" i="11"/>
  <c r="K57" i="11"/>
  <c r="J57" i="11"/>
  <c r="M56" i="11"/>
  <c r="L56" i="11"/>
  <c r="K56" i="11"/>
  <c r="J56" i="11"/>
  <c r="M55" i="11"/>
  <c r="L55" i="11"/>
  <c r="K55" i="11"/>
  <c r="J55" i="11"/>
  <c r="M54" i="11"/>
  <c r="L54" i="11"/>
  <c r="K54" i="11"/>
  <c r="J54" i="11"/>
  <c r="M53" i="11"/>
  <c r="L53" i="11"/>
  <c r="K53" i="11"/>
  <c r="N53" i="11" s="1"/>
  <c r="J53" i="11"/>
  <c r="M52" i="11"/>
  <c r="L52" i="11"/>
  <c r="K52" i="11"/>
  <c r="J52" i="11"/>
  <c r="M51" i="11"/>
  <c r="L51" i="11"/>
  <c r="K51" i="11"/>
  <c r="N51" i="11" s="1"/>
  <c r="J51" i="11"/>
  <c r="M50" i="11"/>
  <c r="L50" i="11"/>
  <c r="K50" i="11"/>
  <c r="J50" i="11"/>
  <c r="M49" i="11"/>
  <c r="L49" i="11"/>
  <c r="K49" i="11"/>
  <c r="J49" i="11"/>
  <c r="M48" i="11"/>
  <c r="L48" i="11"/>
  <c r="K48" i="11"/>
  <c r="J48" i="11"/>
  <c r="M47" i="11"/>
  <c r="L47" i="11"/>
  <c r="K47" i="11"/>
  <c r="J47" i="11"/>
  <c r="M46" i="11"/>
  <c r="L46" i="11"/>
  <c r="K46" i="11"/>
  <c r="J46" i="11"/>
  <c r="O46" i="11" s="1"/>
  <c r="N45" i="11"/>
  <c r="M45" i="11"/>
  <c r="L45" i="11"/>
  <c r="K45" i="11"/>
  <c r="J45" i="11"/>
  <c r="M44" i="11"/>
  <c r="L44" i="11"/>
  <c r="K44" i="11"/>
  <c r="J44" i="11"/>
  <c r="M43" i="11"/>
  <c r="L43" i="11"/>
  <c r="K43" i="11"/>
  <c r="J43" i="11"/>
  <c r="M42" i="11"/>
  <c r="L42" i="11"/>
  <c r="K42" i="11"/>
  <c r="J42" i="11"/>
  <c r="M41" i="11"/>
  <c r="L41" i="11"/>
  <c r="K41" i="11"/>
  <c r="J41" i="11"/>
  <c r="M40" i="11"/>
  <c r="L40" i="11"/>
  <c r="K40" i="11"/>
  <c r="N40" i="11" s="1"/>
  <c r="J40" i="11"/>
  <c r="M39" i="11"/>
  <c r="L39" i="11"/>
  <c r="K39" i="11"/>
  <c r="N39" i="11" s="1"/>
  <c r="J39" i="11"/>
  <c r="M38" i="11"/>
  <c r="L38" i="11"/>
  <c r="K38" i="11"/>
  <c r="N38" i="11" s="1"/>
  <c r="J38" i="11"/>
  <c r="M37" i="11"/>
  <c r="L37" i="11"/>
  <c r="K37" i="11"/>
  <c r="N37" i="11" s="1"/>
  <c r="J37" i="11"/>
  <c r="M36" i="11"/>
  <c r="L36" i="11"/>
  <c r="K36" i="11"/>
  <c r="J36" i="11"/>
  <c r="M35" i="11"/>
  <c r="L35" i="11"/>
  <c r="K35" i="11"/>
  <c r="J35" i="11"/>
  <c r="M34" i="11"/>
  <c r="L34" i="11"/>
  <c r="K34" i="11"/>
  <c r="J34" i="11"/>
  <c r="M33" i="11"/>
  <c r="L33" i="11"/>
  <c r="K33" i="11"/>
  <c r="J33" i="11"/>
  <c r="M32" i="11"/>
  <c r="L32" i="11"/>
  <c r="K32" i="11"/>
  <c r="J32" i="11"/>
  <c r="M31" i="11"/>
  <c r="L31" i="11"/>
  <c r="K31" i="11"/>
  <c r="J31" i="11"/>
  <c r="M30" i="11"/>
  <c r="L30" i="11"/>
  <c r="K30" i="11"/>
  <c r="N30" i="11" s="1"/>
  <c r="J30" i="11"/>
  <c r="M29" i="11"/>
  <c r="L29" i="11"/>
  <c r="K29" i="11"/>
  <c r="J29" i="11"/>
  <c r="M28" i="11"/>
  <c r="L28" i="11"/>
  <c r="K28" i="11"/>
  <c r="N28" i="11" s="1"/>
  <c r="J28" i="11"/>
  <c r="M27" i="11"/>
  <c r="L27" i="11"/>
  <c r="K27" i="11"/>
  <c r="J27" i="11"/>
  <c r="M26" i="11"/>
  <c r="L26" i="11"/>
  <c r="K26" i="11"/>
  <c r="J26" i="11"/>
  <c r="M25" i="11"/>
  <c r="L25" i="11"/>
  <c r="K25" i="11"/>
  <c r="J25" i="11"/>
  <c r="M24" i="11"/>
  <c r="L24" i="11"/>
  <c r="K24" i="11"/>
  <c r="J24" i="11"/>
  <c r="M23" i="11"/>
  <c r="L23" i="11"/>
  <c r="K23" i="11"/>
  <c r="N23" i="11" s="1"/>
  <c r="J23" i="11"/>
  <c r="M22" i="11"/>
  <c r="L22" i="11"/>
  <c r="K22" i="11"/>
  <c r="N22" i="11" s="1"/>
  <c r="J22" i="11"/>
  <c r="M21" i="11"/>
  <c r="L21" i="11"/>
  <c r="K21" i="11"/>
  <c r="J21" i="11"/>
  <c r="M20" i="11"/>
  <c r="L20" i="11"/>
  <c r="K20" i="11"/>
  <c r="J20" i="11"/>
  <c r="M19" i="11"/>
  <c r="L19" i="11"/>
  <c r="K19" i="11"/>
  <c r="J19" i="11"/>
  <c r="M18" i="11"/>
  <c r="L18" i="11"/>
  <c r="K18" i="11"/>
  <c r="J18" i="11"/>
  <c r="M17" i="11"/>
  <c r="L17" i="11"/>
  <c r="K17" i="11"/>
  <c r="J17" i="11"/>
  <c r="M16" i="11"/>
  <c r="L16" i="11"/>
  <c r="K16" i="11"/>
  <c r="J16" i="11"/>
  <c r="M15" i="11"/>
  <c r="L15" i="11"/>
  <c r="K15" i="11"/>
  <c r="J15" i="11"/>
  <c r="M14" i="11"/>
  <c r="L14" i="11"/>
  <c r="K14" i="11"/>
  <c r="J14" i="11"/>
  <c r="N13" i="11"/>
  <c r="M13" i="11"/>
  <c r="L13" i="11"/>
  <c r="K13" i="11"/>
  <c r="J13" i="11"/>
  <c r="M12" i="11"/>
  <c r="L12" i="11"/>
  <c r="K12" i="11"/>
  <c r="N12" i="11" s="1"/>
  <c r="J12" i="11"/>
  <c r="M11" i="11"/>
  <c r="L11" i="11"/>
  <c r="K11" i="11"/>
  <c r="J11" i="11"/>
  <c r="M10" i="11"/>
  <c r="L10" i="11"/>
  <c r="K10" i="11"/>
  <c r="J10" i="11"/>
  <c r="M9" i="11"/>
  <c r="L9" i="11"/>
  <c r="K9" i="11"/>
  <c r="J9" i="11"/>
  <c r="M8" i="11"/>
  <c r="L8" i="11"/>
  <c r="K8" i="11"/>
  <c r="J8" i="11"/>
  <c r="M7" i="11"/>
  <c r="L7" i="11"/>
  <c r="K7" i="11"/>
  <c r="J7" i="11"/>
  <c r="M6" i="11"/>
  <c r="L6" i="11"/>
  <c r="K6" i="11"/>
  <c r="N6" i="11" s="1"/>
  <c r="J6" i="11"/>
  <c r="M5" i="11"/>
  <c r="L5" i="11"/>
  <c r="K5" i="11"/>
  <c r="J5" i="11"/>
  <c r="M4" i="11"/>
  <c r="L4" i="11"/>
  <c r="K4" i="11"/>
  <c r="N4" i="11" s="1"/>
  <c r="J4" i="11"/>
  <c r="M3" i="11"/>
  <c r="L3" i="11"/>
  <c r="K3" i="11"/>
  <c r="J3" i="11"/>
  <c r="M2" i="11"/>
  <c r="L2" i="11"/>
  <c r="K2" i="11"/>
  <c r="J2" i="11"/>
  <c r="M58" i="10"/>
  <c r="N58" i="10" s="1"/>
  <c r="L58" i="10"/>
  <c r="K58" i="10"/>
  <c r="J58" i="10"/>
  <c r="M57" i="10"/>
  <c r="L57" i="10"/>
  <c r="K57" i="10"/>
  <c r="J57" i="10"/>
  <c r="M56" i="10"/>
  <c r="L56" i="10"/>
  <c r="K56" i="10"/>
  <c r="J56" i="10"/>
  <c r="M55" i="10"/>
  <c r="L55" i="10"/>
  <c r="K55" i="10"/>
  <c r="J55" i="10"/>
  <c r="M54" i="10"/>
  <c r="L54" i="10"/>
  <c r="K54" i="10"/>
  <c r="J54" i="10"/>
  <c r="M53" i="10"/>
  <c r="L53" i="10"/>
  <c r="K53" i="10"/>
  <c r="J53" i="10"/>
  <c r="M52" i="10"/>
  <c r="L52" i="10"/>
  <c r="K52" i="10"/>
  <c r="J52" i="10"/>
  <c r="M51" i="10"/>
  <c r="L51" i="10"/>
  <c r="K51" i="10"/>
  <c r="J51" i="10"/>
  <c r="M50" i="10"/>
  <c r="L50" i="10"/>
  <c r="K50" i="10"/>
  <c r="J50" i="10"/>
  <c r="M49" i="10"/>
  <c r="L49" i="10"/>
  <c r="K49" i="10"/>
  <c r="J49" i="10"/>
  <c r="M48" i="10"/>
  <c r="L48" i="10"/>
  <c r="K48" i="10"/>
  <c r="J48" i="10"/>
  <c r="M47" i="10"/>
  <c r="L47" i="10"/>
  <c r="K47" i="10"/>
  <c r="J47" i="10"/>
  <c r="M46" i="10"/>
  <c r="L46" i="10"/>
  <c r="K46" i="10"/>
  <c r="J46" i="10"/>
  <c r="M45" i="10"/>
  <c r="L45" i="10"/>
  <c r="K45" i="10"/>
  <c r="J45" i="10"/>
  <c r="M44" i="10"/>
  <c r="L44" i="10"/>
  <c r="K44" i="10"/>
  <c r="J44" i="10"/>
  <c r="M43" i="10"/>
  <c r="L43" i="10"/>
  <c r="K43" i="10"/>
  <c r="J43" i="10"/>
  <c r="M42" i="10"/>
  <c r="N42" i="10" s="1"/>
  <c r="L42" i="10"/>
  <c r="K42" i="10"/>
  <c r="J42" i="10"/>
  <c r="M41" i="10"/>
  <c r="L41" i="10"/>
  <c r="K41" i="10"/>
  <c r="J41" i="10"/>
  <c r="M40" i="10"/>
  <c r="L40" i="10"/>
  <c r="K40" i="10"/>
  <c r="J40" i="10"/>
  <c r="M39" i="10"/>
  <c r="L39" i="10"/>
  <c r="K39" i="10"/>
  <c r="N39" i="10" s="1"/>
  <c r="J39" i="10"/>
  <c r="M38" i="10"/>
  <c r="L38" i="10"/>
  <c r="K38" i="10"/>
  <c r="N38" i="10" s="1"/>
  <c r="J38" i="10"/>
  <c r="M37" i="10"/>
  <c r="L37" i="10"/>
  <c r="K37" i="10"/>
  <c r="J37" i="10"/>
  <c r="M36" i="10"/>
  <c r="L36" i="10"/>
  <c r="K36" i="10"/>
  <c r="N36" i="10" s="1"/>
  <c r="J36" i="10"/>
  <c r="M35" i="10"/>
  <c r="L35" i="10"/>
  <c r="K35" i="10"/>
  <c r="J35" i="10"/>
  <c r="M34" i="10"/>
  <c r="L34" i="10"/>
  <c r="K34" i="10"/>
  <c r="J34" i="10"/>
  <c r="M33" i="10"/>
  <c r="L33" i="10"/>
  <c r="K33" i="10"/>
  <c r="J33" i="10"/>
  <c r="M32" i="10"/>
  <c r="L32" i="10"/>
  <c r="K32" i="10"/>
  <c r="J32" i="10"/>
  <c r="M31" i="10"/>
  <c r="L31" i="10"/>
  <c r="K31" i="10"/>
  <c r="J31" i="10"/>
  <c r="M30" i="10"/>
  <c r="L30" i="10"/>
  <c r="K30" i="10"/>
  <c r="J30" i="10"/>
  <c r="M29" i="10"/>
  <c r="L29" i="10"/>
  <c r="K29" i="10"/>
  <c r="J29" i="10"/>
  <c r="M28" i="10"/>
  <c r="L28" i="10"/>
  <c r="K28" i="10"/>
  <c r="J28" i="10"/>
  <c r="M27" i="10"/>
  <c r="L27" i="10"/>
  <c r="K27" i="10"/>
  <c r="J27" i="10"/>
  <c r="M26" i="10"/>
  <c r="L26" i="10"/>
  <c r="K26" i="10"/>
  <c r="J26" i="10"/>
  <c r="M25" i="10"/>
  <c r="L25" i="10"/>
  <c r="K25" i="10"/>
  <c r="J25" i="10"/>
  <c r="M24" i="10"/>
  <c r="L24" i="10"/>
  <c r="K24" i="10"/>
  <c r="J24" i="10"/>
  <c r="M23" i="10"/>
  <c r="L23" i="10"/>
  <c r="K23" i="10"/>
  <c r="N23" i="10" s="1"/>
  <c r="J23" i="10"/>
  <c r="M22" i="10"/>
  <c r="L22" i="10"/>
  <c r="K22" i="10"/>
  <c r="N22" i="10" s="1"/>
  <c r="J22" i="10"/>
  <c r="M21" i="10"/>
  <c r="L21" i="10"/>
  <c r="K21" i="10"/>
  <c r="J21" i="10"/>
  <c r="M20" i="10"/>
  <c r="L20" i="10"/>
  <c r="K20" i="10"/>
  <c r="N20" i="10" s="1"/>
  <c r="J20" i="10"/>
  <c r="M19" i="10"/>
  <c r="L19" i="10"/>
  <c r="K19" i="10"/>
  <c r="J19" i="10"/>
  <c r="M18" i="10"/>
  <c r="L18" i="10"/>
  <c r="K18" i="10"/>
  <c r="J18" i="10"/>
  <c r="M17" i="10"/>
  <c r="L17" i="10"/>
  <c r="K17" i="10"/>
  <c r="J17" i="10"/>
  <c r="M16" i="10"/>
  <c r="L16" i="10"/>
  <c r="K16" i="10"/>
  <c r="J16" i="10"/>
  <c r="M15" i="10"/>
  <c r="L15" i="10"/>
  <c r="K15" i="10"/>
  <c r="J15" i="10"/>
  <c r="M14" i="10"/>
  <c r="L14" i="10"/>
  <c r="K14" i="10"/>
  <c r="J14" i="10"/>
  <c r="M13" i="10"/>
  <c r="L13" i="10"/>
  <c r="K13" i="10"/>
  <c r="J13" i="10"/>
  <c r="M12" i="10"/>
  <c r="L12" i="10"/>
  <c r="K12" i="10"/>
  <c r="J12" i="10"/>
  <c r="M11" i="10"/>
  <c r="L11" i="10"/>
  <c r="K11" i="10"/>
  <c r="J11" i="10"/>
  <c r="M10" i="10"/>
  <c r="L10" i="10"/>
  <c r="K10" i="10"/>
  <c r="N10" i="10" s="1"/>
  <c r="J10" i="10"/>
  <c r="M9" i="10"/>
  <c r="L9" i="10"/>
  <c r="K9" i="10"/>
  <c r="J9" i="10"/>
  <c r="M8" i="10"/>
  <c r="L8" i="10"/>
  <c r="K8" i="10"/>
  <c r="J8" i="10"/>
  <c r="M7" i="10"/>
  <c r="L7" i="10"/>
  <c r="K7" i="10"/>
  <c r="J7" i="10"/>
  <c r="M6" i="10"/>
  <c r="L6" i="10"/>
  <c r="K6" i="10"/>
  <c r="N6" i="10" s="1"/>
  <c r="J6" i="10"/>
  <c r="M5" i="10"/>
  <c r="L5" i="10"/>
  <c r="K5" i="10"/>
  <c r="N5" i="10" s="1"/>
  <c r="J5" i="10"/>
  <c r="M4" i="10"/>
  <c r="L4" i="10"/>
  <c r="K4" i="10"/>
  <c r="N4" i="10" s="1"/>
  <c r="J4" i="10"/>
  <c r="M3" i="10"/>
  <c r="L3" i="10"/>
  <c r="K3" i="10"/>
  <c r="J3" i="10"/>
  <c r="M2" i="10"/>
  <c r="L2" i="10"/>
  <c r="N2" i="10" s="1"/>
  <c r="K2" i="10"/>
  <c r="J2" i="10"/>
  <c r="M58" i="9"/>
  <c r="L58" i="9"/>
  <c r="K58" i="9"/>
  <c r="J58" i="9"/>
  <c r="M57" i="9"/>
  <c r="L57" i="9"/>
  <c r="K57" i="9"/>
  <c r="J57" i="9"/>
  <c r="M56" i="9"/>
  <c r="L56" i="9"/>
  <c r="K56" i="9"/>
  <c r="J56" i="9"/>
  <c r="M55" i="9"/>
  <c r="L55" i="9"/>
  <c r="K55" i="9"/>
  <c r="J55" i="9"/>
  <c r="M54" i="9"/>
  <c r="L54" i="9"/>
  <c r="K54" i="9"/>
  <c r="J54" i="9"/>
  <c r="M53" i="9"/>
  <c r="L53" i="9"/>
  <c r="K53" i="9"/>
  <c r="N53" i="9" s="1"/>
  <c r="J53" i="9"/>
  <c r="M52" i="9"/>
  <c r="L52" i="9"/>
  <c r="K52" i="9"/>
  <c r="N52" i="9" s="1"/>
  <c r="J52" i="9"/>
  <c r="M51" i="9"/>
  <c r="L51" i="9"/>
  <c r="K51" i="9"/>
  <c r="N51" i="9" s="1"/>
  <c r="J51" i="9"/>
  <c r="M50" i="9"/>
  <c r="L50" i="9"/>
  <c r="K50" i="9"/>
  <c r="J50" i="9"/>
  <c r="M49" i="9"/>
  <c r="L49" i="9"/>
  <c r="K49" i="9"/>
  <c r="J49" i="9"/>
  <c r="M48" i="9"/>
  <c r="L48" i="9"/>
  <c r="K48" i="9"/>
  <c r="N48" i="9" s="1"/>
  <c r="J48" i="9"/>
  <c r="M47" i="9"/>
  <c r="L47" i="9"/>
  <c r="K47" i="9"/>
  <c r="J47" i="9"/>
  <c r="M46" i="9"/>
  <c r="L46" i="9"/>
  <c r="K46" i="9"/>
  <c r="J46" i="9"/>
  <c r="M45" i="9"/>
  <c r="L45" i="9"/>
  <c r="K45" i="9"/>
  <c r="J45" i="9"/>
  <c r="M44" i="9"/>
  <c r="L44" i="9"/>
  <c r="K44" i="9"/>
  <c r="N44" i="9" s="1"/>
  <c r="J44" i="9"/>
  <c r="M43" i="9"/>
  <c r="L43" i="9"/>
  <c r="K43" i="9"/>
  <c r="N43" i="9" s="1"/>
  <c r="J43" i="9"/>
  <c r="N42" i="9"/>
  <c r="M42" i="9"/>
  <c r="L42" i="9"/>
  <c r="K42" i="9"/>
  <c r="J42" i="9"/>
  <c r="M41" i="9"/>
  <c r="L41" i="9"/>
  <c r="K41" i="9"/>
  <c r="J41" i="9"/>
  <c r="M40" i="9"/>
  <c r="L40" i="9"/>
  <c r="K40" i="9"/>
  <c r="J40" i="9"/>
  <c r="M39" i="9"/>
  <c r="L39" i="9"/>
  <c r="N39" i="9" s="1"/>
  <c r="K39" i="9"/>
  <c r="J39" i="9"/>
  <c r="M38" i="9"/>
  <c r="L38" i="9"/>
  <c r="K38" i="9"/>
  <c r="J38" i="9"/>
  <c r="M37" i="9"/>
  <c r="L37" i="9"/>
  <c r="K37" i="9"/>
  <c r="J37" i="9"/>
  <c r="M36" i="9"/>
  <c r="L36" i="9"/>
  <c r="K36" i="9"/>
  <c r="N36" i="9" s="1"/>
  <c r="J36" i="9"/>
  <c r="M35" i="9"/>
  <c r="L35" i="9"/>
  <c r="K35" i="9"/>
  <c r="J35" i="9"/>
  <c r="M34" i="9"/>
  <c r="L34" i="9"/>
  <c r="K34" i="9"/>
  <c r="J34" i="9"/>
  <c r="M33" i="9"/>
  <c r="L33" i="9"/>
  <c r="K33" i="9"/>
  <c r="J33" i="9"/>
  <c r="M32" i="9"/>
  <c r="L32" i="9"/>
  <c r="K32" i="9"/>
  <c r="J32" i="9"/>
  <c r="M31" i="9"/>
  <c r="L31" i="9"/>
  <c r="N31" i="9" s="1"/>
  <c r="K31" i="9"/>
  <c r="J31" i="9"/>
  <c r="M30" i="9"/>
  <c r="L30" i="9"/>
  <c r="K30" i="9"/>
  <c r="N30" i="9" s="1"/>
  <c r="J30" i="9"/>
  <c r="M29" i="9"/>
  <c r="L29" i="9"/>
  <c r="K29" i="9"/>
  <c r="J29" i="9"/>
  <c r="M28" i="9"/>
  <c r="L28" i="9"/>
  <c r="K28" i="9"/>
  <c r="J28" i="9"/>
  <c r="M27" i="9"/>
  <c r="L27" i="9"/>
  <c r="K27" i="9"/>
  <c r="J27" i="9"/>
  <c r="M26" i="9"/>
  <c r="L26" i="9"/>
  <c r="K26" i="9"/>
  <c r="J26" i="9"/>
  <c r="M25" i="9"/>
  <c r="L25" i="9"/>
  <c r="K25" i="9"/>
  <c r="J25" i="9"/>
  <c r="M24" i="9"/>
  <c r="L24" i="9"/>
  <c r="K24" i="9"/>
  <c r="N24" i="9" s="1"/>
  <c r="J24" i="9"/>
  <c r="M23" i="9"/>
  <c r="L23" i="9"/>
  <c r="N23" i="9" s="1"/>
  <c r="K23" i="9"/>
  <c r="J23" i="9"/>
  <c r="M22" i="9"/>
  <c r="L22" i="9"/>
  <c r="K22" i="9"/>
  <c r="J22" i="9"/>
  <c r="M21" i="9"/>
  <c r="L21" i="9"/>
  <c r="K21" i="9"/>
  <c r="J21" i="9"/>
  <c r="M20" i="9"/>
  <c r="L20" i="9"/>
  <c r="K20" i="9"/>
  <c r="N20" i="9" s="1"/>
  <c r="J20" i="9"/>
  <c r="M19" i="9"/>
  <c r="L19" i="9"/>
  <c r="K19" i="9"/>
  <c r="J19" i="9"/>
  <c r="M18" i="9"/>
  <c r="L18" i="9"/>
  <c r="K18" i="9"/>
  <c r="J18" i="9"/>
  <c r="M17" i="9"/>
  <c r="L17" i="9"/>
  <c r="K17" i="9"/>
  <c r="J17" i="9"/>
  <c r="M16" i="9"/>
  <c r="L16" i="9"/>
  <c r="K16" i="9"/>
  <c r="J16" i="9"/>
  <c r="M15" i="9"/>
  <c r="L15" i="9"/>
  <c r="K15" i="9"/>
  <c r="J15" i="9"/>
  <c r="M14" i="9"/>
  <c r="L14" i="9"/>
  <c r="K14" i="9"/>
  <c r="J14" i="9"/>
  <c r="M13" i="9"/>
  <c r="L13" i="9"/>
  <c r="K13" i="9"/>
  <c r="J13" i="9"/>
  <c r="M12" i="9"/>
  <c r="L12" i="9"/>
  <c r="K12" i="9"/>
  <c r="N12" i="9" s="1"/>
  <c r="J12" i="9"/>
  <c r="M11" i="9"/>
  <c r="L11" i="9"/>
  <c r="K11" i="9"/>
  <c r="J11" i="9"/>
  <c r="M10" i="9"/>
  <c r="L10" i="9"/>
  <c r="K10" i="9"/>
  <c r="J10" i="9"/>
  <c r="M9" i="9"/>
  <c r="L9" i="9"/>
  <c r="K9" i="9"/>
  <c r="J9" i="9"/>
  <c r="M8" i="9"/>
  <c r="L8" i="9"/>
  <c r="K8" i="9"/>
  <c r="J8" i="9"/>
  <c r="M7" i="9"/>
  <c r="L7" i="9"/>
  <c r="K7" i="9"/>
  <c r="J7" i="9"/>
  <c r="M6" i="9"/>
  <c r="L6" i="9"/>
  <c r="K6" i="9"/>
  <c r="J6" i="9"/>
  <c r="M5" i="9"/>
  <c r="L5" i="9"/>
  <c r="K5" i="9"/>
  <c r="N5" i="9" s="1"/>
  <c r="J5" i="9"/>
  <c r="M4" i="9"/>
  <c r="L4" i="9"/>
  <c r="K4" i="9"/>
  <c r="N4" i="9" s="1"/>
  <c r="J4" i="9"/>
  <c r="M3" i="9"/>
  <c r="L3" i="9"/>
  <c r="K3" i="9"/>
  <c r="J3" i="9"/>
  <c r="M2" i="9"/>
  <c r="L2" i="9"/>
  <c r="K2" i="9"/>
  <c r="J2" i="9"/>
  <c r="N33" i="9" l="1"/>
  <c r="N18" i="10"/>
  <c r="N48" i="11"/>
  <c r="N47" i="11"/>
  <c r="N46" i="11"/>
  <c r="N44" i="11"/>
  <c r="N42" i="11"/>
  <c r="N41" i="11"/>
  <c r="N36" i="11"/>
  <c r="N35" i="11"/>
  <c r="N33" i="11"/>
  <c r="N32" i="11"/>
  <c r="N31" i="11"/>
  <c r="N20" i="11"/>
  <c r="N18" i="11"/>
  <c r="N15" i="11"/>
  <c r="N11" i="11"/>
  <c r="N10" i="11"/>
  <c r="N5" i="11"/>
  <c r="N3" i="11"/>
  <c r="N51" i="10"/>
  <c r="N48" i="10"/>
  <c r="N47" i="10"/>
  <c r="N45" i="10"/>
  <c r="N44" i="10"/>
  <c r="N41" i="10"/>
  <c r="N40" i="10"/>
  <c r="N37" i="10"/>
  <c r="N35" i="10"/>
  <c r="N33" i="10"/>
  <c r="N32" i="10"/>
  <c r="N31" i="10"/>
  <c r="N28" i="10"/>
  <c r="N21" i="10"/>
  <c r="N15" i="10"/>
  <c r="N13" i="10"/>
  <c r="N12" i="10"/>
  <c r="N11" i="10"/>
  <c r="N3" i="10"/>
  <c r="N58" i="9"/>
  <c r="N54" i="9"/>
  <c r="N47" i="9"/>
  <c r="N45" i="9"/>
  <c r="N41" i="9"/>
  <c r="N40" i="9"/>
  <c r="N38" i="9"/>
  <c r="N37" i="9"/>
  <c r="N35" i="9"/>
  <c r="N32" i="9"/>
  <c r="N28" i="9"/>
  <c r="N22" i="9"/>
  <c r="N18" i="9"/>
  <c r="N15" i="9"/>
  <c r="N14" i="9"/>
  <c r="N13" i="9"/>
  <c r="N11" i="9"/>
  <c r="N10" i="9"/>
  <c r="N8" i="9"/>
  <c r="N7" i="9"/>
  <c r="N6" i="9"/>
  <c r="N3" i="9"/>
  <c r="O6" i="3"/>
  <c r="O4" i="3"/>
  <c r="J2" i="3" l="1"/>
  <c r="K2" i="3"/>
  <c r="L2" i="3"/>
  <c r="M2" i="3"/>
  <c r="N2" i="3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N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N25" i="3"/>
  <c r="J26" i="3"/>
  <c r="K26" i="3"/>
  <c r="L26" i="3"/>
  <c r="M26" i="3"/>
  <c r="N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N38" i="3"/>
  <c r="J39" i="3"/>
  <c r="K39" i="3"/>
  <c r="L39" i="3"/>
  <c r="M39" i="3"/>
  <c r="N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N53" i="3"/>
  <c r="J54" i="3"/>
  <c r="K54" i="3"/>
  <c r="L54" i="3"/>
  <c r="M54" i="3"/>
  <c r="N54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6" i="4"/>
  <c r="K56" i="4"/>
  <c r="L56" i="4"/>
  <c r="M56" i="4"/>
  <c r="N56" i="4"/>
  <c r="J57" i="4"/>
  <c r="K57" i="4"/>
  <c r="L57" i="4"/>
  <c r="M57" i="4"/>
  <c r="N57" i="4"/>
  <c r="J58" i="4"/>
  <c r="K58" i="4"/>
  <c r="L58" i="4"/>
  <c r="M58" i="4"/>
  <c r="N58" i="4"/>
  <c r="J35" i="4"/>
  <c r="K35" i="4"/>
  <c r="L35" i="4"/>
  <c r="M35" i="4"/>
  <c r="N35" i="4"/>
  <c r="J36" i="4"/>
  <c r="K36" i="4"/>
  <c r="L36" i="4"/>
  <c r="M36" i="4"/>
  <c r="N36" i="4"/>
  <c r="J37" i="4"/>
  <c r="K37" i="4"/>
  <c r="L37" i="4"/>
  <c r="M37" i="4"/>
  <c r="N37" i="4"/>
  <c r="J38" i="4"/>
  <c r="K38" i="4"/>
  <c r="L38" i="4"/>
  <c r="M38" i="4"/>
  <c r="N38" i="4"/>
  <c r="J39" i="4"/>
  <c r="K39" i="4"/>
  <c r="L39" i="4"/>
  <c r="M39" i="4"/>
  <c r="N39" i="4"/>
  <c r="J40" i="4"/>
  <c r="K40" i="4"/>
  <c r="L40" i="4"/>
  <c r="M40" i="4"/>
  <c r="N40" i="4"/>
  <c r="J41" i="4"/>
  <c r="K41" i="4"/>
  <c r="L41" i="4"/>
  <c r="M41" i="4"/>
  <c r="N41" i="4"/>
  <c r="J42" i="4"/>
  <c r="K42" i="4"/>
  <c r="L42" i="4"/>
  <c r="M42" i="4"/>
  <c r="N42" i="4"/>
  <c r="J43" i="4"/>
  <c r="K43" i="4"/>
  <c r="L43" i="4"/>
  <c r="M43" i="4"/>
  <c r="N43" i="4"/>
  <c r="J44" i="4"/>
  <c r="K44" i="4"/>
  <c r="L44" i="4"/>
  <c r="M44" i="4"/>
  <c r="N44" i="4"/>
  <c r="J45" i="4"/>
  <c r="K45" i="4"/>
  <c r="L45" i="4"/>
  <c r="M45" i="4"/>
  <c r="N45" i="4"/>
  <c r="J46" i="4"/>
  <c r="K46" i="4"/>
  <c r="L46" i="4"/>
  <c r="M46" i="4"/>
  <c r="N46" i="4"/>
  <c r="J47" i="4"/>
  <c r="K47" i="4"/>
  <c r="L47" i="4"/>
  <c r="M47" i="4"/>
  <c r="N47" i="4"/>
  <c r="J48" i="4"/>
  <c r="K48" i="4"/>
  <c r="L48" i="4"/>
  <c r="M48" i="4"/>
  <c r="N48" i="4"/>
  <c r="J49" i="4"/>
  <c r="K49" i="4"/>
  <c r="L49" i="4"/>
  <c r="M49" i="4"/>
  <c r="N49" i="4"/>
  <c r="J50" i="4"/>
  <c r="K50" i="4"/>
  <c r="L50" i="4"/>
  <c r="M50" i="4"/>
  <c r="N50" i="4"/>
  <c r="J51" i="4"/>
  <c r="K51" i="4"/>
  <c r="L51" i="4"/>
  <c r="M51" i="4"/>
  <c r="N51" i="4"/>
  <c r="J52" i="4"/>
  <c r="K52" i="4"/>
  <c r="L52" i="4"/>
  <c r="M52" i="4"/>
  <c r="N52" i="4"/>
  <c r="J53" i="4"/>
  <c r="K53" i="4"/>
  <c r="L53" i="4"/>
  <c r="M53" i="4"/>
  <c r="N53" i="4"/>
  <c r="J54" i="4"/>
  <c r="K54" i="4"/>
  <c r="L54" i="4"/>
  <c r="M54" i="4"/>
  <c r="N54" i="4"/>
  <c r="J2" i="4"/>
  <c r="K2" i="4"/>
  <c r="L2" i="4"/>
  <c r="M2" i="4"/>
  <c r="N2" i="4"/>
  <c r="J3" i="4"/>
  <c r="K3" i="4"/>
  <c r="L3" i="4"/>
  <c r="M3" i="4"/>
  <c r="N3" i="4"/>
  <c r="J4" i="4"/>
  <c r="K4" i="4"/>
  <c r="L4" i="4"/>
  <c r="M4" i="4"/>
  <c r="N4" i="4"/>
  <c r="J5" i="4"/>
  <c r="K5" i="4"/>
  <c r="L5" i="4"/>
  <c r="M5" i="4"/>
  <c r="N5" i="4"/>
  <c r="J6" i="4"/>
  <c r="K6" i="4"/>
  <c r="L6" i="4"/>
  <c r="M6" i="4"/>
  <c r="N6" i="4"/>
  <c r="J7" i="4"/>
  <c r="K7" i="4"/>
  <c r="L7" i="4"/>
  <c r="M7" i="4"/>
  <c r="N7" i="4"/>
  <c r="J8" i="4"/>
  <c r="K8" i="4"/>
  <c r="L8" i="4"/>
  <c r="M8" i="4"/>
  <c r="N8" i="4"/>
  <c r="J9" i="4"/>
  <c r="K9" i="4"/>
  <c r="L9" i="4"/>
  <c r="M9" i="4"/>
  <c r="N9" i="4"/>
  <c r="J10" i="4"/>
  <c r="K10" i="4"/>
  <c r="L10" i="4"/>
  <c r="M10" i="4"/>
  <c r="N10" i="4"/>
  <c r="J11" i="4"/>
  <c r="K11" i="4"/>
  <c r="L11" i="4"/>
  <c r="M11" i="4"/>
  <c r="N11" i="4"/>
  <c r="J13" i="4"/>
  <c r="K13" i="4"/>
  <c r="L13" i="4"/>
  <c r="M13" i="4"/>
  <c r="N13" i="4"/>
  <c r="J14" i="4"/>
  <c r="K14" i="4"/>
  <c r="L14" i="4"/>
  <c r="M14" i="4"/>
  <c r="N14" i="4"/>
  <c r="J15" i="4"/>
  <c r="K15" i="4"/>
  <c r="L15" i="4"/>
  <c r="M15" i="4"/>
  <c r="N15" i="4"/>
  <c r="J16" i="4"/>
  <c r="K16" i="4"/>
  <c r="L16" i="4"/>
  <c r="M16" i="4"/>
  <c r="N16" i="4"/>
  <c r="J17" i="4"/>
  <c r="K17" i="4"/>
  <c r="L17" i="4"/>
  <c r="M17" i="4"/>
  <c r="N17" i="4"/>
  <c r="J18" i="4"/>
  <c r="K18" i="4"/>
  <c r="L18" i="4"/>
  <c r="M18" i="4"/>
  <c r="N18" i="4"/>
  <c r="J19" i="4"/>
  <c r="K19" i="4"/>
  <c r="L19" i="4"/>
  <c r="M19" i="4"/>
  <c r="N19" i="4"/>
  <c r="J20" i="4"/>
  <c r="K20" i="4"/>
  <c r="L20" i="4"/>
  <c r="M20" i="4"/>
  <c r="N20" i="4"/>
  <c r="J21" i="4"/>
  <c r="K21" i="4"/>
  <c r="L21" i="4"/>
  <c r="M21" i="4"/>
  <c r="N21" i="4"/>
  <c r="J22" i="4"/>
  <c r="K22" i="4"/>
  <c r="L22" i="4"/>
  <c r="M22" i="4"/>
  <c r="N22" i="4"/>
  <c r="J23" i="4"/>
  <c r="K23" i="4"/>
  <c r="L23" i="4"/>
  <c r="M23" i="4"/>
  <c r="N23" i="4"/>
  <c r="J24" i="4"/>
  <c r="K24" i="4"/>
  <c r="L24" i="4"/>
  <c r="M24" i="4"/>
  <c r="N24" i="4"/>
  <c r="J25" i="4"/>
  <c r="K25" i="4"/>
  <c r="L25" i="4"/>
  <c r="M25" i="4"/>
  <c r="N25" i="4"/>
  <c r="J26" i="4"/>
  <c r="K26" i="4"/>
  <c r="L26" i="4"/>
  <c r="M26" i="4"/>
  <c r="N26" i="4"/>
  <c r="J27" i="4"/>
  <c r="K27" i="4"/>
  <c r="L27" i="4"/>
  <c r="M27" i="4"/>
  <c r="N27" i="4"/>
  <c r="J28" i="4"/>
  <c r="K28" i="4"/>
  <c r="L28" i="4"/>
  <c r="M28" i="4"/>
  <c r="N28" i="4"/>
  <c r="J29" i="4"/>
  <c r="K29" i="4"/>
  <c r="L29" i="4"/>
  <c r="M29" i="4"/>
  <c r="N29" i="4"/>
  <c r="J30" i="4"/>
  <c r="K30" i="4"/>
  <c r="L30" i="4"/>
  <c r="M30" i="4"/>
  <c r="N30" i="4"/>
  <c r="J31" i="4"/>
  <c r="K31" i="4"/>
  <c r="L31" i="4"/>
  <c r="M31" i="4"/>
  <c r="N31" i="4"/>
  <c r="J32" i="4"/>
  <c r="K32" i="4"/>
  <c r="L32" i="4"/>
  <c r="M32" i="4"/>
  <c r="N32" i="4"/>
  <c r="J33" i="4"/>
  <c r="K33" i="4"/>
  <c r="L33" i="4"/>
  <c r="M33" i="4"/>
  <c r="N33" i="4"/>
  <c r="J56" i="2"/>
  <c r="K56" i="2"/>
  <c r="L56" i="2"/>
  <c r="M56" i="2"/>
  <c r="N56" i="2"/>
  <c r="J57" i="2"/>
  <c r="K57" i="2"/>
  <c r="L57" i="2"/>
  <c r="M57" i="2"/>
  <c r="N57" i="2"/>
  <c r="J58" i="2"/>
  <c r="K58" i="2"/>
  <c r="L58" i="2"/>
  <c r="M58" i="2"/>
  <c r="N58" i="2"/>
  <c r="J35" i="2"/>
  <c r="K35" i="2"/>
  <c r="L35" i="2"/>
  <c r="M35" i="2"/>
  <c r="N35" i="2"/>
  <c r="J36" i="2"/>
  <c r="K36" i="2"/>
  <c r="L36" i="2"/>
  <c r="M36" i="2"/>
  <c r="N36" i="2"/>
  <c r="J37" i="2"/>
  <c r="K37" i="2"/>
  <c r="L37" i="2"/>
  <c r="M37" i="2"/>
  <c r="N37" i="2"/>
  <c r="J38" i="2"/>
  <c r="K38" i="2"/>
  <c r="L38" i="2"/>
  <c r="M38" i="2"/>
  <c r="N38" i="2"/>
  <c r="J39" i="2"/>
  <c r="K39" i="2"/>
  <c r="L39" i="2"/>
  <c r="M39" i="2"/>
  <c r="N39" i="2"/>
  <c r="J40" i="2"/>
  <c r="K40" i="2"/>
  <c r="L40" i="2"/>
  <c r="M40" i="2"/>
  <c r="N40" i="2"/>
  <c r="J41" i="2"/>
  <c r="K41" i="2"/>
  <c r="L41" i="2"/>
  <c r="M41" i="2"/>
  <c r="N41" i="2"/>
  <c r="J42" i="2"/>
  <c r="K42" i="2"/>
  <c r="L42" i="2"/>
  <c r="M42" i="2"/>
  <c r="N42" i="2"/>
  <c r="J43" i="2"/>
  <c r="K43" i="2"/>
  <c r="L43" i="2"/>
  <c r="M43" i="2"/>
  <c r="N43" i="2"/>
  <c r="J44" i="2"/>
  <c r="K44" i="2"/>
  <c r="L44" i="2"/>
  <c r="M44" i="2"/>
  <c r="N44" i="2"/>
  <c r="J45" i="2"/>
  <c r="K45" i="2"/>
  <c r="L45" i="2"/>
  <c r="M45" i="2"/>
  <c r="N45" i="2"/>
  <c r="J46" i="2"/>
  <c r="K46" i="2"/>
  <c r="L46" i="2"/>
  <c r="M46" i="2"/>
  <c r="N46" i="2"/>
  <c r="J47" i="2"/>
  <c r="K47" i="2"/>
  <c r="L47" i="2"/>
  <c r="M47" i="2"/>
  <c r="N47" i="2"/>
  <c r="J48" i="2"/>
  <c r="K48" i="2"/>
  <c r="L48" i="2"/>
  <c r="M48" i="2"/>
  <c r="N48" i="2"/>
  <c r="J49" i="2"/>
  <c r="K49" i="2"/>
  <c r="L49" i="2"/>
  <c r="M49" i="2"/>
  <c r="N49" i="2"/>
  <c r="J50" i="2"/>
  <c r="K50" i="2"/>
  <c r="L50" i="2"/>
  <c r="M50" i="2"/>
  <c r="N50" i="2"/>
  <c r="J51" i="2"/>
  <c r="K51" i="2"/>
  <c r="L51" i="2"/>
  <c r="M51" i="2"/>
  <c r="N51" i="2"/>
  <c r="J52" i="2"/>
  <c r="K52" i="2"/>
  <c r="L52" i="2"/>
  <c r="M52" i="2"/>
  <c r="N52" i="2"/>
  <c r="J53" i="2"/>
  <c r="K53" i="2"/>
  <c r="L53" i="2"/>
  <c r="M53" i="2"/>
  <c r="N53" i="2"/>
  <c r="J54" i="2"/>
  <c r="K54" i="2"/>
  <c r="L54" i="2"/>
  <c r="M54" i="2"/>
  <c r="N54" i="2"/>
  <c r="J13" i="2"/>
  <c r="K13" i="2"/>
  <c r="L13" i="2"/>
  <c r="M13" i="2"/>
  <c r="N13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J22" i="2"/>
  <c r="K22" i="2"/>
  <c r="L22" i="2"/>
  <c r="M22" i="2"/>
  <c r="N22" i="2"/>
  <c r="J23" i="2"/>
  <c r="K23" i="2"/>
  <c r="L23" i="2"/>
  <c r="M23" i="2"/>
  <c r="N23" i="2"/>
  <c r="J24" i="2"/>
  <c r="K24" i="2"/>
  <c r="L24" i="2"/>
  <c r="M24" i="2"/>
  <c r="N24" i="2"/>
  <c r="J25" i="2"/>
  <c r="K25" i="2"/>
  <c r="L25" i="2"/>
  <c r="M25" i="2"/>
  <c r="N25" i="2"/>
  <c r="J26" i="2"/>
  <c r="K26" i="2"/>
  <c r="L26" i="2"/>
  <c r="M26" i="2"/>
  <c r="N26" i="2"/>
  <c r="J27" i="2"/>
  <c r="K27" i="2"/>
  <c r="L27" i="2"/>
  <c r="M27" i="2"/>
  <c r="N27" i="2"/>
  <c r="J28" i="2"/>
  <c r="K28" i="2"/>
  <c r="L28" i="2"/>
  <c r="M28" i="2"/>
  <c r="N28" i="2"/>
  <c r="J29" i="2"/>
  <c r="K29" i="2"/>
  <c r="L29" i="2"/>
  <c r="M29" i="2"/>
  <c r="N29" i="2"/>
  <c r="J30" i="2"/>
  <c r="K30" i="2"/>
  <c r="L30" i="2"/>
  <c r="M30" i="2"/>
  <c r="N30" i="2"/>
  <c r="J31" i="2"/>
  <c r="K31" i="2"/>
  <c r="L31" i="2"/>
  <c r="M31" i="2"/>
  <c r="N31" i="2"/>
  <c r="J32" i="2"/>
  <c r="K32" i="2"/>
  <c r="L32" i="2"/>
  <c r="M32" i="2"/>
  <c r="N32" i="2"/>
  <c r="J33" i="2"/>
  <c r="K33" i="2"/>
  <c r="L33" i="2"/>
  <c r="M33" i="2"/>
  <c r="N33" i="2"/>
  <c r="J2" i="2"/>
  <c r="K2" i="2"/>
  <c r="L2" i="2"/>
  <c r="M2" i="2"/>
  <c r="N2" i="2"/>
  <c r="J3" i="2"/>
  <c r="K3" i="2"/>
  <c r="L3" i="2"/>
  <c r="M3" i="2"/>
  <c r="N3" i="2"/>
  <c r="J4" i="2"/>
  <c r="K4" i="2"/>
  <c r="L4" i="2"/>
  <c r="M4" i="2"/>
  <c r="N4" i="2"/>
  <c r="J5" i="2"/>
  <c r="K5" i="2"/>
  <c r="L5" i="2"/>
  <c r="M5" i="2"/>
  <c r="N5" i="2"/>
  <c r="J6" i="2"/>
  <c r="K6" i="2"/>
  <c r="L6" i="2"/>
  <c r="M6" i="2"/>
  <c r="N6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56" i="5"/>
  <c r="K56" i="5"/>
  <c r="L56" i="5"/>
  <c r="M56" i="5"/>
  <c r="N56" i="5"/>
  <c r="J57" i="5"/>
  <c r="K57" i="5"/>
  <c r="L57" i="5"/>
  <c r="M57" i="5"/>
  <c r="N57" i="5"/>
  <c r="J58" i="5"/>
  <c r="K58" i="5"/>
  <c r="L58" i="5"/>
  <c r="M58" i="5"/>
  <c r="N58" i="5"/>
  <c r="J35" i="5"/>
  <c r="K35" i="5"/>
  <c r="L35" i="5"/>
  <c r="M35" i="5"/>
  <c r="N35" i="5"/>
  <c r="J36" i="5"/>
  <c r="K36" i="5"/>
  <c r="L36" i="5"/>
  <c r="M36" i="5"/>
  <c r="N36" i="5"/>
  <c r="J37" i="5"/>
  <c r="K37" i="5"/>
  <c r="L37" i="5"/>
  <c r="M37" i="5"/>
  <c r="N37" i="5"/>
  <c r="J38" i="5"/>
  <c r="K38" i="5"/>
  <c r="L38" i="5"/>
  <c r="M38" i="5"/>
  <c r="N38" i="5"/>
  <c r="J39" i="5"/>
  <c r="K39" i="5"/>
  <c r="L39" i="5"/>
  <c r="M39" i="5"/>
  <c r="N39" i="5"/>
  <c r="J40" i="5"/>
  <c r="K40" i="5"/>
  <c r="L40" i="5"/>
  <c r="M40" i="5"/>
  <c r="N40" i="5"/>
  <c r="J41" i="5"/>
  <c r="K41" i="5"/>
  <c r="L41" i="5"/>
  <c r="M41" i="5"/>
  <c r="N41" i="5"/>
  <c r="J42" i="5"/>
  <c r="K42" i="5"/>
  <c r="L42" i="5"/>
  <c r="M42" i="5"/>
  <c r="N42" i="5"/>
  <c r="J43" i="5"/>
  <c r="K43" i="5"/>
  <c r="L43" i="5"/>
  <c r="M43" i="5"/>
  <c r="N43" i="5"/>
  <c r="J44" i="5"/>
  <c r="K44" i="5"/>
  <c r="L44" i="5"/>
  <c r="M44" i="5"/>
  <c r="N44" i="5"/>
  <c r="J45" i="5"/>
  <c r="K45" i="5"/>
  <c r="L45" i="5"/>
  <c r="M45" i="5"/>
  <c r="N45" i="5"/>
  <c r="J46" i="5"/>
  <c r="K46" i="5"/>
  <c r="L46" i="5"/>
  <c r="M46" i="5"/>
  <c r="N46" i="5"/>
  <c r="J47" i="5"/>
  <c r="K47" i="5"/>
  <c r="L47" i="5"/>
  <c r="M47" i="5"/>
  <c r="N47" i="5"/>
  <c r="J48" i="5"/>
  <c r="K48" i="5"/>
  <c r="L48" i="5"/>
  <c r="M48" i="5"/>
  <c r="N48" i="5"/>
  <c r="J49" i="5"/>
  <c r="K49" i="5"/>
  <c r="L49" i="5"/>
  <c r="M49" i="5"/>
  <c r="N49" i="5"/>
  <c r="J50" i="5"/>
  <c r="K50" i="5"/>
  <c r="L50" i="5"/>
  <c r="M50" i="5"/>
  <c r="N50" i="5"/>
  <c r="J51" i="5"/>
  <c r="K51" i="5"/>
  <c r="L51" i="5"/>
  <c r="M51" i="5"/>
  <c r="N51" i="5"/>
  <c r="J52" i="5"/>
  <c r="K52" i="5"/>
  <c r="L52" i="5"/>
  <c r="M52" i="5"/>
  <c r="N52" i="5"/>
  <c r="J53" i="5"/>
  <c r="K53" i="5"/>
  <c r="L53" i="5"/>
  <c r="M53" i="5"/>
  <c r="N53" i="5"/>
  <c r="J54" i="5"/>
  <c r="K54" i="5"/>
  <c r="L54" i="5"/>
  <c r="M54" i="5"/>
  <c r="N54" i="5"/>
  <c r="J13" i="5"/>
  <c r="K13" i="5"/>
  <c r="L13" i="5"/>
  <c r="M13" i="5"/>
  <c r="N13" i="5"/>
  <c r="J14" i="5"/>
  <c r="K14" i="5"/>
  <c r="L14" i="5"/>
  <c r="M14" i="5"/>
  <c r="N14" i="5"/>
  <c r="J15" i="5"/>
  <c r="K15" i="5"/>
  <c r="L15" i="5"/>
  <c r="M15" i="5"/>
  <c r="N15" i="5"/>
  <c r="J16" i="5"/>
  <c r="K16" i="5"/>
  <c r="L16" i="5"/>
  <c r="M16" i="5"/>
  <c r="N16" i="5"/>
  <c r="J17" i="5"/>
  <c r="K17" i="5"/>
  <c r="L17" i="5"/>
  <c r="M17" i="5"/>
  <c r="N17" i="5"/>
  <c r="J18" i="5"/>
  <c r="K18" i="5"/>
  <c r="L18" i="5"/>
  <c r="M18" i="5"/>
  <c r="N18" i="5"/>
  <c r="J19" i="5"/>
  <c r="K19" i="5"/>
  <c r="L19" i="5"/>
  <c r="M19" i="5"/>
  <c r="N19" i="5"/>
  <c r="J20" i="5"/>
  <c r="K20" i="5"/>
  <c r="L20" i="5"/>
  <c r="M20" i="5"/>
  <c r="N20" i="5"/>
  <c r="J21" i="5"/>
  <c r="K21" i="5"/>
  <c r="L21" i="5"/>
  <c r="M21" i="5"/>
  <c r="N21" i="5"/>
  <c r="J22" i="5"/>
  <c r="K22" i="5"/>
  <c r="L22" i="5"/>
  <c r="M22" i="5"/>
  <c r="N22" i="5"/>
  <c r="J23" i="5"/>
  <c r="K23" i="5"/>
  <c r="L23" i="5"/>
  <c r="M23" i="5"/>
  <c r="N23" i="5"/>
  <c r="J24" i="5"/>
  <c r="K24" i="5"/>
  <c r="L24" i="5"/>
  <c r="M24" i="5"/>
  <c r="N24" i="5"/>
  <c r="J25" i="5"/>
  <c r="K25" i="5"/>
  <c r="L25" i="5"/>
  <c r="M25" i="5"/>
  <c r="N25" i="5"/>
  <c r="J26" i="5"/>
  <c r="K26" i="5"/>
  <c r="L26" i="5"/>
  <c r="M26" i="5"/>
  <c r="N26" i="5"/>
  <c r="J27" i="5"/>
  <c r="K27" i="5"/>
  <c r="L27" i="5"/>
  <c r="M27" i="5"/>
  <c r="N27" i="5"/>
  <c r="J28" i="5"/>
  <c r="K28" i="5"/>
  <c r="L28" i="5"/>
  <c r="M28" i="5"/>
  <c r="N28" i="5"/>
  <c r="J29" i="5"/>
  <c r="K29" i="5"/>
  <c r="L29" i="5"/>
  <c r="M29" i="5"/>
  <c r="N29" i="5"/>
  <c r="J30" i="5"/>
  <c r="K30" i="5"/>
  <c r="L30" i="5"/>
  <c r="M30" i="5"/>
  <c r="N30" i="5"/>
  <c r="J31" i="5"/>
  <c r="K31" i="5"/>
  <c r="L31" i="5"/>
  <c r="M31" i="5"/>
  <c r="N31" i="5"/>
  <c r="J32" i="5"/>
  <c r="K32" i="5"/>
  <c r="L32" i="5"/>
  <c r="M32" i="5"/>
  <c r="N32" i="5"/>
  <c r="J33" i="5"/>
  <c r="K33" i="5"/>
  <c r="L33" i="5"/>
  <c r="M33" i="5"/>
  <c r="N33" i="5"/>
  <c r="J2" i="5"/>
  <c r="K2" i="5"/>
  <c r="L2" i="5"/>
  <c r="M2" i="5"/>
  <c r="N2" i="5"/>
  <c r="J3" i="5"/>
  <c r="K3" i="5"/>
  <c r="L3" i="5"/>
  <c r="M3" i="5"/>
  <c r="N3" i="5"/>
  <c r="J4" i="5"/>
  <c r="K4" i="5"/>
  <c r="L4" i="5"/>
  <c r="M4" i="5"/>
  <c r="N4" i="5"/>
  <c r="J5" i="5"/>
  <c r="K5" i="5"/>
  <c r="L5" i="5"/>
  <c r="M5" i="5"/>
  <c r="N5" i="5"/>
  <c r="J6" i="5"/>
  <c r="K6" i="5"/>
  <c r="L6" i="5"/>
  <c r="M6" i="5"/>
  <c r="N6" i="5"/>
  <c r="J7" i="5"/>
  <c r="K7" i="5"/>
  <c r="L7" i="5"/>
  <c r="M7" i="5"/>
  <c r="N7" i="5"/>
  <c r="J8" i="5"/>
  <c r="K8" i="5"/>
  <c r="L8" i="5"/>
  <c r="M8" i="5"/>
  <c r="N8" i="5"/>
  <c r="J9" i="5"/>
  <c r="K9" i="5"/>
  <c r="L9" i="5"/>
  <c r="M9" i="5"/>
  <c r="N9" i="5"/>
  <c r="J10" i="5"/>
  <c r="K10" i="5"/>
  <c r="L10" i="5"/>
  <c r="M10" i="5"/>
  <c r="N10" i="5"/>
  <c r="J11" i="5"/>
  <c r="K11" i="5"/>
  <c r="L11" i="5"/>
  <c r="M11" i="5"/>
  <c r="N11" i="5"/>
  <c r="J34" i="5"/>
  <c r="K34" i="5"/>
  <c r="L34" i="5"/>
  <c r="M34" i="5"/>
  <c r="N34" i="5"/>
  <c r="J34" i="2"/>
  <c r="K34" i="2"/>
  <c r="L34" i="2"/>
  <c r="M34" i="2"/>
  <c r="N34" i="2"/>
  <c r="J34" i="4"/>
  <c r="K34" i="4"/>
  <c r="N34" i="4" s="1"/>
  <c r="L34" i="4"/>
  <c r="M34" i="4"/>
  <c r="J34" i="3"/>
  <c r="K34" i="3"/>
  <c r="L34" i="3"/>
  <c r="N34" i="3" s="1"/>
  <c r="M34" i="3"/>
  <c r="J12" i="5" l="1"/>
  <c r="K12" i="5"/>
  <c r="N12" i="5" s="1"/>
  <c r="L12" i="5"/>
  <c r="M12" i="5"/>
  <c r="J2" i="6"/>
  <c r="K2" i="6"/>
  <c r="L2" i="6"/>
  <c r="M2" i="6"/>
  <c r="N2" i="6" s="1"/>
  <c r="J3" i="6"/>
  <c r="K3" i="6"/>
  <c r="L3" i="6"/>
  <c r="N3" i="6" s="1"/>
  <c r="M3" i="6"/>
  <c r="J4" i="6"/>
  <c r="K4" i="6"/>
  <c r="N4" i="6" s="1"/>
  <c r="L4" i="6"/>
  <c r="M4" i="6"/>
  <c r="J5" i="6"/>
  <c r="K5" i="6"/>
  <c r="L5" i="6"/>
  <c r="M5" i="6"/>
  <c r="N5" i="6"/>
  <c r="J6" i="6"/>
  <c r="K6" i="6"/>
  <c r="L6" i="6"/>
  <c r="M6" i="6"/>
  <c r="N6" i="6" s="1"/>
  <c r="J7" i="6"/>
  <c r="K7" i="6"/>
  <c r="N7" i="6" s="1"/>
  <c r="L7" i="6"/>
  <c r="M7" i="6"/>
  <c r="J8" i="6"/>
  <c r="K8" i="6"/>
  <c r="N8" i="6" s="1"/>
  <c r="L8" i="6"/>
  <c r="M8" i="6"/>
  <c r="J10" i="6"/>
  <c r="K10" i="6"/>
  <c r="N10" i="6" s="1"/>
  <c r="L10" i="6"/>
  <c r="M10" i="6"/>
  <c r="J11" i="6"/>
  <c r="K11" i="6"/>
  <c r="L11" i="6"/>
  <c r="N11" i="6" s="1"/>
  <c r="M11" i="6"/>
  <c r="J12" i="6"/>
  <c r="K12" i="6"/>
  <c r="N12" i="6" s="1"/>
  <c r="L12" i="6"/>
  <c r="M12" i="6"/>
  <c r="J13" i="6"/>
  <c r="K13" i="6"/>
  <c r="L13" i="6"/>
  <c r="M13" i="6"/>
  <c r="N13" i="6"/>
  <c r="J14" i="6"/>
  <c r="K14" i="6"/>
  <c r="N14" i="6" s="1"/>
  <c r="L14" i="6"/>
  <c r="M14" i="6"/>
  <c r="J15" i="6"/>
  <c r="K15" i="6"/>
  <c r="L15" i="6"/>
  <c r="N15" i="6" s="1"/>
  <c r="M15" i="6"/>
  <c r="J17" i="6"/>
  <c r="K17" i="6"/>
  <c r="L17" i="6"/>
  <c r="M17" i="6"/>
  <c r="N17" i="6" s="1"/>
  <c r="J18" i="6"/>
  <c r="K18" i="6"/>
  <c r="L18" i="6"/>
  <c r="N18" i="6" s="1"/>
  <c r="M18" i="6"/>
  <c r="J19" i="6"/>
  <c r="K19" i="6"/>
  <c r="N19" i="6" s="1"/>
  <c r="L19" i="6"/>
  <c r="M19" i="6"/>
  <c r="J20" i="6"/>
  <c r="K20" i="6"/>
  <c r="N20" i="6" s="1"/>
  <c r="L20" i="6"/>
  <c r="M20" i="6"/>
  <c r="J21" i="6"/>
  <c r="K21" i="6"/>
  <c r="L21" i="6"/>
  <c r="M21" i="6"/>
  <c r="N21" i="6"/>
  <c r="J22" i="6"/>
  <c r="K22" i="6"/>
  <c r="L22" i="6"/>
  <c r="M22" i="6"/>
  <c r="N22" i="6" s="1"/>
  <c r="J23" i="6"/>
  <c r="K23" i="6"/>
  <c r="L23" i="6"/>
  <c r="N23" i="6" s="1"/>
  <c r="M23" i="6"/>
  <c r="J24" i="6"/>
  <c r="K24" i="6"/>
  <c r="N24" i="6" s="1"/>
  <c r="L24" i="6"/>
  <c r="M24" i="6"/>
  <c r="J25" i="6"/>
  <c r="K25" i="6"/>
  <c r="L25" i="6"/>
  <c r="M25" i="6"/>
  <c r="N25" i="6"/>
  <c r="J26" i="6"/>
  <c r="K26" i="6"/>
  <c r="L26" i="6"/>
  <c r="M26" i="6"/>
  <c r="N26" i="6" s="1"/>
  <c r="J27" i="6"/>
  <c r="K27" i="6"/>
  <c r="L27" i="6"/>
  <c r="N27" i="6" s="1"/>
  <c r="M27" i="6"/>
  <c r="J28" i="6"/>
  <c r="K28" i="6"/>
  <c r="N28" i="6" s="1"/>
  <c r="L28" i="6"/>
  <c r="M28" i="6"/>
  <c r="J29" i="6"/>
  <c r="K29" i="6"/>
  <c r="L29" i="6"/>
  <c r="M29" i="6"/>
  <c r="N29" i="6"/>
  <c r="J30" i="6"/>
  <c r="K30" i="6"/>
  <c r="L30" i="6"/>
  <c r="M30" i="6"/>
  <c r="N30" i="6" s="1"/>
  <c r="J31" i="6"/>
  <c r="K31" i="6"/>
  <c r="L31" i="6"/>
  <c r="N31" i="6" s="1"/>
  <c r="M31" i="6"/>
  <c r="J32" i="6"/>
  <c r="K32" i="6"/>
  <c r="N32" i="6" s="1"/>
  <c r="L32" i="6"/>
  <c r="M32" i="6"/>
  <c r="J33" i="6"/>
  <c r="K33" i="6"/>
  <c r="L33" i="6"/>
  <c r="M33" i="6"/>
  <c r="N33" i="6"/>
  <c r="J34" i="6"/>
  <c r="K34" i="6"/>
  <c r="L34" i="6"/>
  <c r="M34" i="6"/>
  <c r="N34" i="6" s="1"/>
  <c r="J35" i="6"/>
  <c r="K35" i="6"/>
  <c r="L35" i="6"/>
  <c r="N35" i="6" s="1"/>
  <c r="M35" i="6"/>
  <c r="J36" i="6"/>
  <c r="K36" i="6"/>
  <c r="N36" i="6" s="1"/>
  <c r="L36" i="6"/>
  <c r="M36" i="6"/>
  <c r="J37" i="6"/>
  <c r="K37" i="6"/>
  <c r="L37" i="6"/>
  <c r="M37" i="6"/>
  <c r="N37" i="6"/>
  <c r="J38" i="6"/>
  <c r="K38" i="6"/>
  <c r="L38" i="6"/>
  <c r="M38" i="6"/>
  <c r="N38" i="6"/>
  <c r="J39" i="6"/>
  <c r="K39" i="6"/>
  <c r="L39" i="6"/>
  <c r="N39" i="6" s="1"/>
  <c r="M39" i="6"/>
  <c r="J40" i="6"/>
  <c r="K40" i="6"/>
  <c r="N40" i="6" s="1"/>
  <c r="L40" i="6"/>
  <c r="M40" i="6"/>
  <c r="J41" i="6"/>
  <c r="K41" i="6"/>
  <c r="N41" i="6" s="1"/>
  <c r="L41" i="6"/>
  <c r="M41" i="6"/>
  <c r="J42" i="6"/>
  <c r="K42" i="6"/>
  <c r="L42" i="6"/>
  <c r="M42" i="6"/>
  <c r="N42" i="6"/>
  <c r="J43" i="6"/>
  <c r="K43" i="6"/>
  <c r="L43" i="6"/>
  <c r="N43" i="6" s="1"/>
  <c r="M43" i="6"/>
  <c r="J44" i="6"/>
  <c r="K44" i="6"/>
  <c r="N44" i="6" s="1"/>
  <c r="L44" i="6"/>
  <c r="M44" i="6"/>
  <c r="J45" i="6"/>
  <c r="K45" i="6"/>
  <c r="N45" i="6" s="1"/>
  <c r="L45" i="6"/>
  <c r="M45" i="6"/>
  <c r="J46" i="6"/>
  <c r="K46" i="6"/>
  <c r="L46" i="6"/>
  <c r="M46" i="6"/>
  <c r="N46" i="6"/>
  <c r="J47" i="6"/>
  <c r="K47" i="6"/>
  <c r="L47" i="6"/>
  <c r="N47" i="6" s="1"/>
  <c r="M47" i="6"/>
  <c r="J48" i="6"/>
  <c r="K48" i="6"/>
  <c r="N48" i="6" s="1"/>
  <c r="L48" i="6"/>
  <c r="M48" i="6"/>
  <c r="J49" i="6"/>
  <c r="K49" i="6"/>
  <c r="N49" i="6" s="1"/>
  <c r="L49" i="6"/>
  <c r="M49" i="6"/>
  <c r="J50" i="6"/>
  <c r="K50" i="6"/>
  <c r="L50" i="6"/>
  <c r="M50" i="6"/>
  <c r="N50" i="6"/>
  <c r="J51" i="6"/>
  <c r="K51" i="6"/>
  <c r="L51" i="6"/>
  <c r="N51" i="6" s="1"/>
  <c r="M51" i="6"/>
  <c r="J52" i="6"/>
  <c r="K52" i="6"/>
  <c r="N52" i="6" s="1"/>
  <c r="L52" i="6"/>
  <c r="M52" i="6"/>
  <c r="J53" i="6"/>
  <c r="K53" i="6"/>
  <c r="N53" i="6" s="1"/>
  <c r="L53" i="6"/>
  <c r="M53" i="6"/>
  <c r="J54" i="6"/>
  <c r="K54" i="6"/>
  <c r="L54" i="6"/>
  <c r="M54" i="6"/>
  <c r="N54" i="6"/>
  <c r="J55" i="6"/>
  <c r="K55" i="6"/>
  <c r="L55" i="6"/>
  <c r="N55" i="6" s="1"/>
  <c r="M55" i="6"/>
  <c r="J56" i="6"/>
  <c r="K56" i="6"/>
  <c r="N56" i="6" s="1"/>
  <c r="L56" i="6"/>
  <c r="M56" i="6"/>
  <c r="J57" i="6"/>
  <c r="K57" i="6"/>
  <c r="N57" i="6" s="1"/>
  <c r="L57" i="6"/>
  <c r="M57" i="6"/>
  <c r="J16" i="6" l="1"/>
  <c r="K16" i="6"/>
  <c r="L16" i="6"/>
  <c r="N16" i="6" s="1"/>
  <c r="M16" i="6"/>
  <c r="J55" i="5"/>
  <c r="K55" i="5"/>
  <c r="N55" i="5" s="1"/>
  <c r="L55" i="5"/>
  <c r="M55" i="5"/>
  <c r="J55" i="2"/>
  <c r="K55" i="2"/>
  <c r="L55" i="2"/>
  <c r="N55" i="2" s="1"/>
  <c r="M55" i="2"/>
  <c r="J55" i="4"/>
  <c r="K55" i="4"/>
  <c r="L55" i="4"/>
  <c r="M55" i="4"/>
  <c r="N55" i="4"/>
  <c r="J55" i="3"/>
  <c r="K55" i="3"/>
  <c r="N55" i="3" s="1"/>
  <c r="L55" i="3"/>
  <c r="M55" i="3"/>
  <c r="J9" i="6"/>
  <c r="K9" i="6"/>
  <c r="L9" i="6"/>
  <c r="M9" i="6"/>
  <c r="N9" i="6"/>
  <c r="J58" i="6"/>
  <c r="K58" i="6"/>
  <c r="L58" i="6"/>
  <c r="M58" i="6"/>
  <c r="N58" i="6" s="1"/>
  <c r="J12" i="2"/>
  <c r="K12" i="2"/>
  <c r="N12" i="2" s="1"/>
  <c r="L12" i="2"/>
  <c r="M12" i="2"/>
  <c r="J12" i="4"/>
  <c r="K12" i="4"/>
  <c r="N12" i="4" s="1"/>
  <c r="L12" i="4"/>
  <c r="M12" i="4"/>
  <c r="K12" i="3" l="1"/>
  <c r="L12" i="3"/>
  <c r="M12" i="3"/>
  <c r="J12" i="3"/>
  <c r="N12" i="3" l="1"/>
</calcChain>
</file>

<file path=xl/sharedStrings.xml><?xml version="1.0" encoding="utf-8"?>
<sst xmlns="http://schemas.openxmlformats.org/spreadsheetml/2006/main" count="917" uniqueCount="102">
  <si>
    <t>A</t>
  </si>
  <si>
    <t>B</t>
  </si>
  <si>
    <t>C</t>
  </si>
  <si>
    <t>k1</t>
  </si>
  <si>
    <t>k2</t>
  </si>
  <si>
    <t>k3</t>
  </si>
  <si>
    <t>AIKSRADQLGAS</t>
  </si>
  <si>
    <t>ALHAPSQIVA</t>
  </si>
  <si>
    <t>x</t>
  </si>
  <si>
    <t>LAGPLSSVSARL</t>
  </si>
  <si>
    <t>LAQRVSGL</t>
  </si>
  <si>
    <t>VVVSM</t>
  </si>
  <si>
    <t>SIIFSHEDGTRL</t>
  </si>
  <si>
    <t>LGHQQIALL</t>
  </si>
  <si>
    <t>MVERSGVE</t>
  </si>
  <si>
    <t>IAVEAA</t>
  </si>
  <si>
    <t>length</t>
  </si>
  <si>
    <t>average</t>
  </si>
  <si>
    <t>stdev</t>
  </si>
  <si>
    <t>4-6</t>
  </si>
  <si>
    <t>7-9</t>
  </si>
  <si>
    <t>10-12</t>
  </si>
  <si>
    <t>13-15</t>
  </si>
  <si>
    <t>16-18</t>
  </si>
  <si>
    <t>not inc</t>
  </si>
  <si>
    <t>bin</t>
  </si>
  <si>
    <t># peptides</t>
  </si>
  <si>
    <t>peptide length</t>
  </si>
  <si>
    <t>total residues, core</t>
  </si>
  <si>
    <t>total residues, dimer</t>
  </si>
  <si>
    <t>peptide coverage</t>
  </si>
  <si>
    <t>total residues, DBD</t>
  </si>
  <si>
    <t>total residues, N-core</t>
  </si>
  <si>
    <t>total residues, C-core</t>
  </si>
  <si>
    <t>total inc. N-term</t>
  </si>
  <si>
    <t>total inc. C-term</t>
  </si>
  <si>
    <t>total inc. residues</t>
  </si>
  <si>
    <t>total single residues</t>
  </si>
  <si>
    <t>Core</t>
  </si>
  <si>
    <t>N-term. subdomain</t>
  </si>
  <si>
    <t>C-term. subdomain</t>
  </si>
  <si>
    <t>Single AA, % coverage</t>
  </si>
  <si>
    <t>Top32, % coverage</t>
  </si>
  <si>
    <t>All residues</t>
  </si>
  <si>
    <t>DBD</t>
  </si>
  <si>
    <t>A*k1</t>
  </si>
  <si>
    <t>B*k2</t>
  </si>
  <si>
    <t>C*k3</t>
  </si>
  <si>
    <t>sum</t>
  </si>
  <si>
    <t>LIGVA</t>
  </si>
  <si>
    <t>ALHAP</t>
  </si>
  <si>
    <t>AAVHNL</t>
  </si>
  <si>
    <t>VANDQMALGAMR</t>
  </si>
  <si>
    <t>AITESGLRVGAD</t>
  </si>
  <si>
    <t>VSGLIIN</t>
  </si>
  <si>
    <t>ITESGLRVGAD</t>
  </si>
  <si>
    <t>IINYPLD</t>
  </si>
  <si>
    <t>ADISVVGY</t>
  </si>
  <si>
    <t>LDDQDAIA</t>
  </si>
  <si>
    <t>VVGYDD</t>
  </si>
  <si>
    <t>DDTEDSSCYIPPLTTIK</t>
  </si>
  <si>
    <t>ACTNVPAL</t>
  </si>
  <si>
    <t>TEDSSCYIPPLTTIK</t>
  </si>
  <si>
    <t>ALFLD</t>
  </si>
  <si>
    <t>SSCYIPPLTTIKQD</t>
  </si>
  <si>
    <t>FLDVSDQTPINS</t>
  </si>
  <si>
    <t>FRLL</t>
  </si>
  <si>
    <t>DQTPIN</t>
  </si>
  <si>
    <t>FRLLGQTSV</t>
  </si>
  <si>
    <t>SIIFSH</t>
  </si>
  <si>
    <t>LGQTSVDR</t>
  </si>
  <si>
    <t>GQTSVDRL</t>
  </si>
  <si>
    <t>EDGTRLGVEH</t>
  </si>
  <si>
    <t>LLQL</t>
  </si>
  <si>
    <t>LVAL</t>
  </si>
  <si>
    <t>LVALGHQQIAL</t>
  </si>
  <si>
    <t>IALL</t>
  </si>
  <si>
    <t>ALHAPSQIVAA</t>
  </si>
  <si>
    <t>LAGPLS</t>
  </si>
  <si>
    <t>ALHAPSQIVAAIK</t>
  </si>
  <si>
    <t>SQIVAA</t>
  </si>
  <si>
    <t>GPLSSVSAR</t>
  </si>
  <si>
    <t>SQIVAAIK</t>
  </si>
  <si>
    <t>LAGWHK</t>
  </si>
  <si>
    <t>YLTRNQIQP</t>
  </si>
  <si>
    <t>IVAAIK</t>
  </si>
  <si>
    <t>NQIQPIAEREGD</t>
  </si>
  <si>
    <t>IAEREGDWSAMSG</t>
  </si>
  <si>
    <t>ADQLGAS</t>
  </si>
  <si>
    <t>REGDWSAMSGF</t>
  </si>
  <si>
    <t>DWSAM</t>
  </si>
  <si>
    <t>WSAM</t>
  </si>
  <si>
    <t>SAMSGFQ</t>
  </si>
  <si>
    <t>SGFQQTMQM</t>
  </si>
  <si>
    <t>QTMQML</t>
  </si>
  <si>
    <t>NEGIVPTAML</t>
  </si>
  <si>
    <t>LVANDQMALGAM</t>
  </si>
  <si>
    <t>first_res</t>
  </si>
  <si>
    <t>last_res</t>
  </si>
  <si>
    <t>peptide</t>
  </si>
  <si>
    <t>sum_D</t>
  </si>
  <si>
    <t>sum_rates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</si>
</sst>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b/>
      <i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88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 applyFill="1" applyAlignment="1">
      <alignment horizontal="left"/>
    </xf>
    <xf numFmtId="0" fontId="3" fillId="0" borderId="0" xfId="0" applyFont="1"/>
    <xf numFmtId="49" fontId="3" fillId="0" borderId="0" xfId="0" applyNumberFormat="1" applyFont="1"/>
    <xf numFmtId="165" fontId="3" fillId="0" borderId="0" xfId="0" applyNumberFormat="1" applyFont="1"/>
    <xf numFmtId="1" fontId="0" fillId="0" borderId="0" xfId="0" applyNumberFormat="1" applyFont="1" applyAlignment="1"/>
    <xf numFmtId="0" fontId="0" fillId="0" borderId="0" xfId="0" applyFont="1"/>
    <xf numFmtId="1" fontId="3" fillId="0" borderId="1" xfId="0" applyNumberFormat="1" applyFont="1" applyFill="1" applyBorder="1" applyAlignment="1"/>
    <xf numFmtId="0" fontId="3" fillId="0" borderId="1" xfId="0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165" fontId="0" fillId="0" borderId="1" xfId="0" applyNumberFormat="1" applyBorder="1"/>
    <xf numFmtId="164" fontId="0" fillId="0" borderId="1" xfId="0" applyNumberFormat="1" applyBorder="1"/>
    <xf numFmtId="1" fontId="3" fillId="0" borderId="1" xfId="0" applyNumberFormat="1" applyFont="1" applyBorder="1" applyAlignment="1"/>
    <xf numFmtId="0" fontId="3" fillId="0" borderId="1" xfId="0" applyFont="1" applyBorder="1"/>
    <xf numFmtId="164" fontId="0" fillId="2" borderId="1" xfId="0" applyNumberFormat="1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/>
    </xf>
    <xf numFmtId="164" fontId="3" fillId="0" borderId="1" xfId="0" applyNumberFormat="1" applyFont="1" applyBorder="1"/>
    <xf numFmtId="164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/>
    <xf numFmtId="0" fontId="3" fillId="3" borderId="1" xfId="0" applyFont="1" applyFill="1" applyBorder="1" applyAlignment="1">
      <alignment horizontal="left"/>
    </xf>
    <xf numFmtId="164" fontId="0" fillId="3" borderId="1" xfId="0" applyNumberForma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165" fontId="0" fillId="3" borderId="1" xfId="0" applyNumberFormat="1" applyFill="1" applyBorder="1"/>
    <xf numFmtId="164" fontId="0" fillId="3" borderId="1" xfId="0" applyNumberFormat="1" applyFill="1" applyBorder="1"/>
    <xf numFmtId="164" fontId="3" fillId="3" borderId="1" xfId="0" applyNumberFormat="1" applyFont="1" applyFill="1" applyBorder="1"/>
    <xf numFmtId="164" fontId="5" fillId="0" borderId="1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165" fontId="0" fillId="0" borderId="1" xfId="0" applyNumberFormat="1" applyFill="1" applyBorder="1"/>
    <xf numFmtId="164" fontId="0" fillId="0" borderId="1" xfId="0" applyNumberFormat="1" applyFill="1" applyBorder="1"/>
    <xf numFmtId="164" fontId="3" fillId="0" borderId="1" xfId="0" applyNumberFormat="1" applyFont="1" applyFill="1" applyBorder="1"/>
    <xf numFmtId="0" fontId="3" fillId="0" borderId="1" xfId="0" applyFont="1" applyFill="1" applyBorder="1"/>
    <xf numFmtId="1" fontId="4" fillId="4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vertical="center" wrapText="1"/>
    </xf>
    <xf numFmtId="165" fontId="0" fillId="4" borderId="1" xfId="0" applyNumberFormat="1" applyFill="1" applyBorder="1"/>
    <xf numFmtId="164" fontId="0" fillId="4" borderId="1" xfId="0" applyNumberFormat="1" applyFill="1" applyBorder="1"/>
    <xf numFmtId="164" fontId="3" fillId="4" borderId="1" xfId="0" applyNumberFormat="1" applyFont="1" applyFill="1" applyBorder="1"/>
    <xf numFmtId="0" fontId="3" fillId="4" borderId="0" xfId="0" applyFont="1" applyFill="1"/>
    <xf numFmtId="49" fontId="3" fillId="4" borderId="0" xfId="0" applyNumberFormat="1" applyFont="1" applyFill="1"/>
    <xf numFmtId="0" fontId="3" fillId="3" borderId="0" xfId="0" applyFont="1" applyFill="1"/>
    <xf numFmtId="49" fontId="3" fillId="3" borderId="0" xfId="0" applyNumberFormat="1" applyFont="1" applyFill="1"/>
    <xf numFmtId="0" fontId="3" fillId="3" borderId="1" xfId="0" applyFont="1" applyFill="1" applyBorder="1"/>
    <xf numFmtId="1" fontId="3" fillId="5" borderId="1" xfId="0" applyNumberFormat="1" applyFont="1" applyFill="1" applyBorder="1" applyAlignment="1"/>
    <xf numFmtId="1" fontId="4" fillId="5" borderId="1" xfId="0" applyNumberFormat="1" applyFont="1" applyFill="1" applyBorder="1" applyAlignment="1">
      <alignment vertical="center"/>
    </xf>
    <xf numFmtId="2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Border="1"/>
    <xf numFmtId="2" fontId="0" fillId="0" borderId="0" xfId="0" applyNumberFormat="1"/>
    <xf numFmtId="164" fontId="0" fillId="0" borderId="0" xfId="0" applyNumberFormat="1"/>
    <xf numFmtId="2" fontId="0" fillId="2" borderId="1" xfId="0" applyNumberFormat="1" applyFill="1" applyBorder="1" applyAlignment="1">
      <alignment horizontal="center" vertical="center" wrapText="1"/>
    </xf>
    <xf numFmtId="0" fontId="6" fillId="4" borderId="0" xfId="0" applyFon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3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4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5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8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Top32 peptide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cat>
            <c:strRef>
              <c:f>APO!$S$3:$S$7</c:f>
              <c:strCache>
                <c:ptCount val="5"/>
                <c:pt idx="0">
                  <c:v>4-6</c:v>
                </c:pt>
                <c:pt idx="1">
                  <c:v>7-9</c:v>
                </c:pt>
                <c:pt idx="2">
                  <c:v>10-12</c:v>
                </c:pt>
                <c:pt idx="3">
                  <c:v>13-15</c:v>
                </c:pt>
                <c:pt idx="4">
                  <c:v>16-18</c:v>
                </c:pt>
              </c:strCache>
            </c:strRef>
          </c:cat>
          <c:val>
            <c:numRef>
              <c:f>APO!$T$3:$T$7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11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5-F449-B9FC-C217487BF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4"/>
        <c:axId val="1248652368"/>
        <c:axId val="1313479680"/>
      </c:barChart>
      <c:catAx>
        <c:axId val="124865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</a:t>
                </a:r>
                <a:r>
                  <a:rPr lang="en-US" baseline="0">
                    <a:solidFill>
                      <a:schemeClr val="tx1"/>
                    </a:solidFill>
                  </a:rPr>
                  <a:t> of residues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3479680"/>
        <c:crosses val="autoZero"/>
        <c:auto val="1"/>
        <c:lblAlgn val="ctr"/>
        <c:lblOffset val="100"/>
        <c:noMultiLvlLbl val="0"/>
      </c:catAx>
      <c:valAx>
        <c:axId val="1313479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peptides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6523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ONPF vs IPTG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1F360E4-3985-284D-BFD7-151ED04A2E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35-0345-88EA-5B4E2BE5A2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AF64D7-1CAB-6E4D-BA3F-C86B53B0EB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335-0345-88EA-5B4E2BE5A2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3E0B0E3-5FC4-9D4C-B493-F37D433301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35-0345-88EA-5B4E2BE5A2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AAC6493-2F2C-544F-9558-A00D66D9E9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35-0345-88EA-5B4E2BE5A2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BA5BB8-824F-D144-8F6E-ABC2DD1159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35-0345-88EA-5B4E2BE5A29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751771A-1668-D140-AC0F-2D2DE4F633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35-0345-88EA-5B4E2BE5A2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7792F6F-1472-6441-B298-1590EEEF9D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35-0345-88EA-5B4E2BE5A2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34B200B-281F-9347-9BBF-4DA174F0E4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35-0345-88EA-5B4E2BE5A2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E34EA05-B75D-9D4E-B9DF-0DB9F0785D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335-0345-88EA-5B4E2BE5A2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6C8B240-C5CE-5841-9C17-C8469E7BBC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335-0345-88EA-5B4E2BE5A29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617BAD5-BC5F-9C4C-8FE2-98BF389EB2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335-0345-88EA-5B4E2BE5A29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343142B-C90E-6249-87BA-E40748F6B8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335-0345-88EA-5B4E2BE5A29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44ADD30-CA1C-BB47-9C81-9615CC991B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335-0345-88EA-5B4E2BE5A29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A896A6F-478E-0C40-95B7-A56C0B7D56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335-0345-88EA-5B4E2BE5A29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A59AEC1-64A7-B34E-88AC-611AC4F2A7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335-0345-88EA-5B4E2BE5A29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1EFCD77-03DF-B644-A19B-112B9D5385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335-0345-88EA-5B4E2BE5A29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FD7D64B-DF00-A749-8DCF-F45145BCBE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335-0345-88EA-5B4E2BE5A29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F2FE5DA-4795-454A-B804-87E9859A04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335-0345-88EA-5B4E2BE5A29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9B39013-77A6-A549-8A28-E61A05750A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335-0345-88EA-5B4E2BE5A29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C21E82F-C551-0745-90FE-3F6A03CB11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335-0345-88EA-5B4E2BE5A29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DCF473F-BF17-2E40-B85B-C85127A5A8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335-0345-88EA-5B4E2BE5A29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85A6CFF-AB5D-A546-A1C4-3FCA405812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335-0345-88EA-5B4E2BE5A29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6A667DC-1337-B241-B401-824A9DE4E4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335-0345-88EA-5B4E2BE5A29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6F8BF58-8506-614C-A0D5-55E0FA9299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335-0345-88EA-5B4E2BE5A29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A0D3860-CD7A-4F44-AC0F-25B52F37AE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335-0345-88EA-5B4E2BE5A29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0F6EA43-8A3E-FD45-BBC8-7D670295B0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335-0345-88EA-5B4E2BE5A29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E929BD2-7BDD-FB4F-AFAD-E237A2A562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335-0345-88EA-5B4E2BE5A29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2B9536D-9E49-204C-8A6F-D4507EA0FF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335-0345-88EA-5B4E2BE5A29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DB2B36E-162D-1D44-AE3F-AA382785B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335-0345-88EA-5B4E2BE5A29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A69674F-C543-2E47-B5FD-B734624036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335-0345-88EA-5B4E2BE5A29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215CD01-77FE-EC4F-9ED2-6B0AD41001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335-0345-88EA-5B4E2BE5A29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114F179-7470-2849-9406-1B8CDAAEBA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335-0345-88EA-5B4E2BE5A29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299B953-4DF1-5848-84B3-807E3F2F2F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335-0345-88EA-5B4E2BE5A29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D8BA055-88EF-B744-9A4A-A67FE35C08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335-0345-88EA-5B4E2BE5A29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99B59C6-0C16-354D-9EA3-B47FB07070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335-0345-88EA-5B4E2BE5A29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DC31C9D-DA9B-7F4C-9079-CDE7EAFDD8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335-0345-88EA-5B4E2BE5A29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A1599C6-2BD3-6040-B4F0-CE8E0EF496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335-0345-88EA-5B4E2BE5A29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245A087-6A89-3846-8221-F14BAE16F5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335-0345-88EA-5B4E2BE5A29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298C905-B8F3-634D-979A-048D9C5A4F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335-0345-88EA-5B4E2BE5A29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2135046-84C4-0C4C-A73D-8C6F2D9249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335-0345-88EA-5B4E2BE5A29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154A47E-C7AD-E644-A4F4-1FAD4487CD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335-0345-88EA-5B4E2BE5A29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F8C4B80B-DECF-DB48-B553-4DBF26D30C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335-0345-88EA-5B4E2BE5A29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821F2C4-2445-024D-BA27-F45ED4CB6F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335-0345-88EA-5B4E2BE5A29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676662E-F561-8A48-9178-2575A1663A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335-0345-88EA-5B4E2BE5A29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3D51697-DBC1-3546-B2D5-6038464775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335-0345-88EA-5B4E2BE5A29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D6EBC14-62D2-DD40-BA3F-DD9E79D33C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335-0345-88EA-5B4E2BE5A29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DB49E83-E0EC-6547-BB8A-77C1263BD9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335-0345-88EA-5B4E2BE5A29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DDF19DF-BA92-754A-967F-DF5A1B90F4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335-0345-88EA-5B4E2BE5A29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21356EE-A07F-824F-8F2A-9E38D1B3F7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335-0345-88EA-5B4E2BE5A29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C6028DCB-BE76-2141-A677-29BB22F6D9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335-0345-88EA-5B4E2BE5A29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F5AE77E-FF5A-454C-A7B8-D12E8E858E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335-0345-88EA-5B4E2BE5A29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2B3202E-5113-754D-8191-22A31876C7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335-0345-88EA-5B4E2BE5A29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AC9115D-868D-4143-B59C-8D4BB8C215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335-0345-88EA-5B4E2BE5A29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C9041FD-29AD-634A-949F-53FB4CE2CE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335-0345-88EA-5B4E2BE5A29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19B6648-6948-464E-9062-33C7B92DA5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335-0345-88EA-5B4E2BE5A29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D82FD70-4AAC-6D4C-98CB-E6804A7F23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335-0345-88EA-5B4E2BE5A29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98AE407-38A8-7C46-BC26-AE90450FD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335-0345-88EA-5B4E2BE5A2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ONPF!$N$2:$N$58</c:f>
              <c:numCache>
                <c:formatCode>0.0E+00</c:formatCode>
                <c:ptCount val="57"/>
                <c:pt idx="0">
                  <c:v>1.736585105200545E-3</c:v>
                </c:pt>
                <c:pt idx="1">
                  <c:v>4.8156406907331813E-2</c:v>
                </c:pt>
                <c:pt idx="2">
                  <c:v>6.53790820749936E-2</c:v>
                </c:pt>
                <c:pt idx="3">
                  <c:v>6.9194272293264358E-2</c:v>
                </c:pt>
                <c:pt idx="4">
                  <c:v>6.0766932406098796E-2</c:v>
                </c:pt>
                <c:pt idx="5">
                  <c:v>0.12197911229763835</c:v>
                </c:pt>
                <c:pt idx="6">
                  <c:v>5.5266254863727176E-3</c:v>
                </c:pt>
                <c:pt idx="7">
                  <c:v>5.9879898233105341E-2</c:v>
                </c:pt>
                <c:pt idx="8">
                  <c:v>5.3719230170654622E-2</c:v>
                </c:pt>
                <c:pt idx="9">
                  <c:v>0.40866932021172575</c:v>
                </c:pt>
                <c:pt idx="10">
                  <c:v>3.2468740480793547E-2</c:v>
                </c:pt>
                <c:pt idx="11">
                  <c:v>0.20725306776714347</c:v>
                </c:pt>
                <c:pt idx="12">
                  <c:v>0.17447475278268332</c:v>
                </c:pt>
                <c:pt idx="13">
                  <c:v>3.206931243142231E-2</c:v>
                </c:pt>
                <c:pt idx="14">
                  <c:v>1.5147766356403499E-2</c:v>
                </c:pt>
                <c:pt idx="15">
                  <c:v>7.9948311192563543E-2</c:v>
                </c:pt>
                <c:pt idx="16">
                  <c:v>8.5671789602616871E-2</c:v>
                </c:pt>
                <c:pt idx="17">
                  <c:v>7.6257471796218071E-2</c:v>
                </c:pt>
                <c:pt idx="18">
                  <c:v>5.4677977989836521E-2</c:v>
                </c:pt>
                <c:pt idx="19">
                  <c:v>9.6056396916562758E-2</c:v>
                </c:pt>
                <c:pt idx="20">
                  <c:v>7.4244643162980295E-2</c:v>
                </c:pt>
                <c:pt idx="21">
                  <c:v>1.5230316754376539E-2</c:v>
                </c:pt>
                <c:pt idx="22">
                  <c:v>2.0511050427431568E-3</c:v>
                </c:pt>
                <c:pt idx="23">
                  <c:v>0.31186212436735561</c:v>
                </c:pt>
                <c:pt idx="24">
                  <c:v>3.0999116156876141E-2</c:v>
                </c:pt>
                <c:pt idx="25">
                  <c:v>2.7559806565519616E-3</c:v>
                </c:pt>
                <c:pt idx="26">
                  <c:v>4.7807442999400075E-2</c:v>
                </c:pt>
                <c:pt idx="27">
                  <c:v>5.4408877542631608E-2</c:v>
                </c:pt>
                <c:pt idx="28">
                  <c:v>1.3537871308992685E-5</c:v>
                </c:pt>
                <c:pt idx="29">
                  <c:v>3.1258871966726602E-2</c:v>
                </c:pt>
                <c:pt idx="30">
                  <c:v>9.446440180864063E-2</c:v>
                </c:pt>
                <c:pt idx="31">
                  <c:v>7.9035673387470223E-2</c:v>
                </c:pt>
                <c:pt idx="32">
                  <c:v>1.6580677917389746E-2</c:v>
                </c:pt>
                <c:pt idx="33">
                  <c:v>3.3417056595167707E-2</c:v>
                </c:pt>
                <c:pt idx="34">
                  <c:v>0.10162387751950584</c:v>
                </c:pt>
                <c:pt idx="35">
                  <c:v>6.6898834703689278E-2</c:v>
                </c:pt>
                <c:pt idx="36">
                  <c:v>3.6669630709263698E-2</c:v>
                </c:pt>
                <c:pt idx="37">
                  <c:v>9.3192906348352963E-3</c:v>
                </c:pt>
                <c:pt idx="38">
                  <c:v>9.4388777591552196E-3</c:v>
                </c:pt>
                <c:pt idx="39">
                  <c:v>8.074318525264813E-3</c:v>
                </c:pt>
                <c:pt idx="40">
                  <c:v>2.2610054749689044E-2</c:v>
                </c:pt>
                <c:pt idx="41">
                  <c:v>1.2945156117003347E-3</c:v>
                </c:pt>
                <c:pt idx="42">
                  <c:v>2.3832587647146793E-2</c:v>
                </c:pt>
                <c:pt idx="43">
                  <c:v>0.72305104944789322</c:v>
                </c:pt>
                <c:pt idx="44">
                  <c:v>0.34214461305694815</c:v>
                </c:pt>
                <c:pt idx="45">
                  <c:v>0.86055589546180888</c:v>
                </c:pt>
                <c:pt idx="46">
                  <c:v>8.7519829408561012E-2</c:v>
                </c:pt>
                <c:pt idx="47">
                  <c:v>1.9168842553607603E-2</c:v>
                </c:pt>
                <c:pt idx="48">
                  <c:v>0.22227190745019784</c:v>
                </c:pt>
                <c:pt idx="49">
                  <c:v>4.4725836462803641E-2</c:v>
                </c:pt>
                <c:pt idx="50">
                  <c:v>3.8747324127493536E-2</c:v>
                </c:pt>
                <c:pt idx="51">
                  <c:v>0.39099555584110063</c:v>
                </c:pt>
                <c:pt idx="52">
                  <c:v>3.6438224845556394E-2</c:v>
                </c:pt>
                <c:pt idx="53">
                  <c:v>1.1798628268239575E-2</c:v>
                </c:pt>
                <c:pt idx="54">
                  <c:v>2.3524028407575174E-2</c:v>
                </c:pt>
                <c:pt idx="55">
                  <c:v>1.831214478812427E-2</c:v>
                </c:pt>
                <c:pt idx="56">
                  <c:v>6.8732024159124071E-3</c:v>
                </c:pt>
              </c:numCache>
            </c:numRef>
          </c:xVal>
          <c:yVal>
            <c:numRef>
              <c:f>IPTG!$N$2:$N$58</c:f>
              <c:numCache>
                <c:formatCode>0.0E+00</c:formatCode>
                <c:ptCount val="57"/>
                <c:pt idx="0">
                  <c:v>3.7082945782505886E-2</c:v>
                </c:pt>
                <c:pt idx="1">
                  <c:v>0.12167588422529459</c:v>
                </c:pt>
                <c:pt idx="2">
                  <c:v>4.0993594457745468E-2</c:v>
                </c:pt>
                <c:pt idx="3">
                  <c:v>2.94044967233031E-2</c:v>
                </c:pt>
                <c:pt idx="4">
                  <c:v>0.72432211380127465</c:v>
                </c:pt>
                <c:pt idx="5">
                  <c:v>6.334444927063311E-2</c:v>
                </c:pt>
                <c:pt idx="6">
                  <c:v>8.1408432439140851E-3</c:v>
                </c:pt>
                <c:pt idx="7">
                  <c:v>4.7267900564883766E-2</c:v>
                </c:pt>
                <c:pt idx="8">
                  <c:v>0.77153847178490398</c:v>
                </c:pt>
                <c:pt idx="9">
                  <c:v>0.67758537307653577</c:v>
                </c:pt>
                <c:pt idx="10">
                  <c:v>0.4621803616479091</c:v>
                </c:pt>
                <c:pt idx="11">
                  <c:v>2.4702590464936596</c:v>
                </c:pt>
                <c:pt idx="12">
                  <c:v>0.28690714385857313</c:v>
                </c:pt>
                <c:pt idx="13">
                  <c:v>6.1859407018087099E-2</c:v>
                </c:pt>
                <c:pt idx="14">
                  <c:v>1.3008562126858268E-2</c:v>
                </c:pt>
                <c:pt idx="15">
                  <c:v>0.108471815451533</c:v>
                </c:pt>
                <c:pt idx="16">
                  <c:v>0.14135724086224929</c:v>
                </c:pt>
                <c:pt idx="17">
                  <c:v>7.391801183498696E-2</c:v>
                </c:pt>
                <c:pt idx="18">
                  <c:v>0.8526276831134435</c:v>
                </c:pt>
                <c:pt idx="19">
                  <c:v>0.11842137377279623</c:v>
                </c:pt>
                <c:pt idx="20">
                  <c:v>0.1134513853078816</c:v>
                </c:pt>
                <c:pt idx="21">
                  <c:v>0.17678814570107224</c:v>
                </c:pt>
                <c:pt idx="22">
                  <c:v>0.14770240495864745</c:v>
                </c:pt>
                <c:pt idx="23">
                  <c:v>0.4219031939840705</c:v>
                </c:pt>
                <c:pt idx="24">
                  <c:v>0.29357039258050316</c:v>
                </c:pt>
                <c:pt idx="25">
                  <c:v>2.8404678125763545E-2</c:v>
                </c:pt>
                <c:pt idx="26">
                  <c:v>0.1125439368757241</c:v>
                </c:pt>
                <c:pt idx="27">
                  <c:v>7.4919494889269383E-2</c:v>
                </c:pt>
                <c:pt idx="28">
                  <c:v>9.6767487296583361E-3</c:v>
                </c:pt>
                <c:pt idx="29">
                  <c:v>0.53364872461616908</c:v>
                </c:pt>
                <c:pt idx="30">
                  <c:v>4.734786192155313E-2</c:v>
                </c:pt>
                <c:pt idx="31">
                  <c:v>6.6040069808536689E-2</c:v>
                </c:pt>
                <c:pt idx="32">
                  <c:v>0.16997541454670823</c:v>
                </c:pt>
                <c:pt idx="33">
                  <c:v>7.0616850757626165E-2</c:v>
                </c:pt>
                <c:pt idx="34">
                  <c:v>0.17051035898933989</c:v>
                </c:pt>
                <c:pt idx="35">
                  <c:v>1.4161460825484624</c:v>
                </c:pt>
                <c:pt idx="36">
                  <c:v>4.2851171197692633E-2</c:v>
                </c:pt>
                <c:pt idx="37">
                  <c:v>0.26487308227696499</c:v>
                </c:pt>
                <c:pt idx="38">
                  <c:v>0.17472463176413547</c:v>
                </c:pt>
                <c:pt idx="39">
                  <c:v>6.5806810470354568E-2</c:v>
                </c:pt>
                <c:pt idx="40">
                  <c:v>2.2045569711274367E-2</c:v>
                </c:pt>
                <c:pt idx="41">
                  <c:v>3.0055648731559553E-2</c:v>
                </c:pt>
                <c:pt idx="42">
                  <c:v>3.6162483445542196E-2</c:v>
                </c:pt>
                <c:pt idx="43">
                  <c:v>0.61843620084631357</c:v>
                </c:pt>
                <c:pt idx="44">
                  <c:v>0.40198757085878017</c:v>
                </c:pt>
                <c:pt idx="45">
                  <c:v>1.3630778077604186</c:v>
                </c:pt>
                <c:pt idx="46">
                  <c:v>0.12978332473772164</c:v>
                </c:pt>
                <c:pt idx="47">
                  <c:v>0.13903697205365795</c:v>
                </c:pt>
                <c:pt idx="48">
                  <c:v>0.23648399004900145</c:v>
                </c:pt>
                <c:pt idx="49">
                  <c:v>0.56055575141903036</c:v>
                </c:pt>
                <c:pt idx="50">
                  <c:v>0.51617517226529153</c:v>
                </c:pt>
                <c:pt idx="51">
                  <c:v>0.47912974089689042</c:v>
                </c:pt>
                <c:pt idx="52">
                  <c:v>3.5776559060643857E-2</c:v>
                </c:pt>
                <c:pt idx="53">
                  <c:v>1.3931813111075581E-2</c:v>
                </c:pt>
                <c:pt idx="54">
                  <c:v>0.27006159542196934</c:v>
                </c:pt>
                <c:pt idx="55">
                  <c:v>0.13904256982401447</c:v>
                </c:pt>
                <c:pt idx="56">
                  <c:v>0.18657934892422948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335-0345-88EA-5B4E2BE5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</a:t>
                </a:r>
              </a:p>
            </c:rich>
          </c:tx>
          <c:layout>
            <c:manualLayout>
              <c:xMode val="edge"/>
              <c:yMode val="edge"/>
              <c:x val="0.4039523082662736"/>
              <c:y val="0.166249969870740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  <c:majorUnit val="10"/>
      </c:valAx>
      <c:valAx>
        <c:axId val="515852303"/>
        <c:scaling>
          <c:logBase val="10"/>
          <c:orientation val="minMax"/>
          <c:max val="1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IPTG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apo vs IPTG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CB80B67-D025-1F4D-9C12-A3C1ED251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35-0345-88EA-5B4E2BE5A2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C332886-6E15-B642-9F95-78A662EA5A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335-0345-88EA-5B4E2BE5A2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B274842-BC7B-7F41-A147-C6274AB6F8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35-0345-88EA-5B4E2BE5A2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A3EB31D-F901-AF47-B88D-8F3B42CDB6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35-0345-88EA-5B4E2BE5A2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41DA8B1-E103-C04B-AB34-7D7AAC0D53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35-0345-88EA-5B4E2BE5A29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660FBFA-FECD-6A48-912C-45707D3411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35-0345-88EA-5B4E2BE5A2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D2586E3-EFE2-A240-9EEF-B79D2DCF1B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35-0345-88EA-5B4E2BE5A2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CA32A50-8563-9A46-A606-AE8A1A29CE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35-0345-88EA-5B4E2BE5A2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4B83075-69D0-8540-B52F-6CB1B90FFF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335-0345-88EA-5B4E2BE5A2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0D13E43-5E0B-A84D-9F90-68612B2241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335-0345-88EA-5B4E2BE5A29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644D798-25E5-2F40-98E7-ACBC9C0EF0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335-0345-88EA-5B4E2BE5A29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544FDDF-29AD-8542-A981-02EF707728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335-0345-88EA-5B4E2BE5A29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3E59689-3779-554C-86D1-4082C967A4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335-0345-88EA-5B4E2BE5A29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30F604E-2FCD-7643-B74F-4A9EC87230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335-0345-88EA-5B4E2BE5A29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7DF0C03-A16F-A442-A730-FE517C5FA1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335-0345-88EA-5B4E2BE5A29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1133709-EC96-F949-96C1-586BBA8B8C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335-0345-88EA-5B4E2BE5A29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F189D06-D6D8-4749-A74E-CAFDF3F60D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335-0345-88EA-5B4E2BE5A29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9376FF3-D650-2F45-8F3D-45C24FE254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335-0345-88EA-5B4E2BE5A29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C9B59C5-FEB7-5E45-8D22-45281CC75F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335-0345-88EA-5B4E2BE5A29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E603FEA-29E8-AF40-B3D5-A2E16E5F43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335-0345-88EA-5B4E2BE5A29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0783ADD-0027-C149-9254-0DD8AFDD3C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335-0345-88EA-5B4E2BE5A29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FA521FE-3373-934A-8F18-749CCF62F7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335-0345-88EA-5B4E2BE5A29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BABA168-3721-7047-85E4-F8C638C9DD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335-0345-88EA-5B4E2BE5A29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8AD28A1-8230-DF49-BD85-0B60ACDBC5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335-0345-88EA-5B4E2BE5A29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1A3E169-6F43-3A45-B700-86E99B4063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335-0345-88EA-5B4E2BE5A29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E5BE228-EAFF-1448-BFC7-5C00F4265C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335-0345-88EA-5B4E2BE5A29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83FEE2F-FDDB-6A48-9D94-9A2E0817DF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335-0345-88EA-5B4E2BE5A29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817D79D-9E47-F642-BEC3-12A4B70DA2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335-0345-88EA-5B4E2BE5A29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D20EB67-CFD0-154B-B357-BD6F53210D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335-0345-88EA-5B4E2BE5A29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C275403-943D-E14D-8D08-9E05B02E2F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335-0345-88EA-5B4E2BE5A29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3F2F98E-E379-BC40-8269-D62F036CEE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335-0345-88EA-5B4E2BE5A29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654BED1-6CBA-574F-8346-8FA9A9692F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335-0345-88EA-5B4E2BE5A29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144C2E2-4550-9A44-ABD9-CC6600557F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335-0345-88EA-5B4E2BE5A29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D2BD697-CE67-CB47-B9C1-1BF8E21F7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335-0345-88EA-5B4E2BE5A29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6103AC6-8FB7-2C40-9CDF-A58DCE013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335-0345-88EA-5B4E2BE5A29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A5BEB10-A160-2D42-AACF-ADAA681A76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335-0345-88EA-5B4E2BE5A29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A216CBB-8DE5-3744-8BD5-A74349B5BC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335-0345-88EA-5B4E2BE5A29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D63C7E6-DFB5-504B-A516-FB8DE85818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335-0345-88EA-5B4E2BE5A29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049E996-395C-E04E-BE08-EC958CECC2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335-0345-88EA-5B4E2BE5A29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66D3830-5D1D-8245-8D5F-688C893EE2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335-0345-88EA-5B4E2BE5A29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FD70D908-1921-3A41-89C8-D46E067DDF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335-0345-88EA-5B4E2BE5A29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BEE586A-9F19-1B48-878E-4B3A919CD6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335-0345-88EA-5B4E2BE5A29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029FCDE-C7BE-074F-B83D-4EFDA1ABE2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335-0345-88EA-5B4E2BE5A29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F2814B7-C9CF-FE4F-8CB5-7E47764E53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335-0345-88EA-5B4E2BE5A29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28C0DF9-B3FE-0446-995E-71241C46C4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335-0345-88EA-5B4E2BE5A29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C7C3D8A-BE8C-F04C-B291-0CD8A2853F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335-0345-88EA-5B4E2BE5A29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2DA95DE-20A6-0846-8B6F-92360A44DA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335-0345-88EA-5B4E2BE5A29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FCCEA16-6530-8848-B09D-3BC93BD474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335-0345-88EA-5B4E2BE5A29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700B4E9-2481-9140-A150-A5C06A3A17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335-0345-88EA-5B4E2BE5A29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54F5D4D-BB9E-8D43-AD18-7CE908CB56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335-0345-88EA-5B4E2BE5A29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953FC12-0E9F-1845-95AC-78E3437C33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335-0345-88EA-5B4E2BE5A29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1F1C82E3-8056-6642-A074-2D992B4612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335-0345-88EA-5B4E2BE5A29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989BAE32-FCE1-6742-B44C-FA6DD64BB0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335-0345-88EA-5B4E2BE5A29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BD80FA97-A4F5-3A48-A341-2D35F5CBE4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335-0345-88EA-5B4E2BE5A29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3B2C67D8-140D-8A4F-A0F3-122A09DABE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335-0345-88EA-5B4E2BE5A29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C78F69E4-BB07-F744-ABC2-8F99E4B000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335-0345-88EA-5B4E2BE5A29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5F570347-390E-824B-91E1-E3B939C123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335-0345-88EA-5B4E2BE5A2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APO!$N$2:$N$58</c:f>
              <c:numCache>
                <c:formatCode>0.0E+00</c:formatCode>
                <c:ptCount val="57"/>
                <c:pt idx="0">
                  <c:v>2.5093000511617232E-3</c:v>
                </c:pt>
                <c:pt idx="1">
                  <c:v>0.30724761746394402</c:v>
                </c:pt>
                <c:pt idx="2">
                  <c:v>9.2521493139933658E-2</c:v>
                </c:pt>
                <c:pt idx="3">
                  <c:v>6.6103004189679002E-2</c:v>
                </c:pt>
                <c:pt idx="4">
                  <c:v>1.477572349518993</c:v>
                </c:pt>
                <c:pt idx="5">
                  <c:v>4.5678700218843285E-3</c:v>
                </c:pt>
                <c:pt idx="6">
                  <c:v>4.2597934115867538E-3</c:v>
                </c:pt>
                <c:pt idx="7">
                  <c:v>4.0462263258636234E-3</c:v>
                </c:pt>
                <c:pt idx="8">
                  <c:v>8.9763015705406207E-2</c:v>
                </c:pt>
                <c:pt idx="9">
                  <c:v>0.53879776561742143</c:v>
                </c:pt>
                <c:pt idx="10">
                  <c:v>3.5502075826393219E-2</c:v>
                </c:pt>
                <c:pt idx="11">
                  <c:v>0.32762133087362721</c:v>
                </c:pt>
                <c:pt idx="12">
                  <c:v>1.6495928598702064E-2</c:v>
                </c:pt>
                <c:pt idx="13">
                  <c:v>5.0293919409250751E-2</c:v>
                </c:pt>
                <c:pt idx="14">
                  <c:v>5.2992067311607792E-2</c:v>
                </c:pt>
                <c:pt idx="15">
                  <c:v>1.1509872755116748E-2</c:v>
                </c:pt>
                <c:pt idx="16">
                  <c:v>9.5907835133092617E-2</c:v>
                </c:pt>
                <c:pt idx="17">
                  <c:v>4.7529884881202765E-3</c:v>
                </c:pt>
                <c:pt idx="18">
                  <c:v>9.5737426214753105E-2</c:v>
                </c:pt>
                <c:pt idx="19">
                  <c:v>1.4543581585005233E-2</c:v>
                </c:pt>
                <c:pt idx="20">
                  <c:v>0.10404339250362664</c:v>
                </c:pt>
                <c:pt idx="21">
                  <c:v>1.7102718337440984E-2</c:v>
                </c:pt>
                <c:pt idx="22">
                  <c:v>9.4923043120448865E-3</c:v>
                </c:pt>
                <c:pt idx="23">
                  <c:v>2.3879816187156518E-2</c:v>
                </c:pt>
                <c:pt idx="24">
                  <c:v>3.1462607468023013E-2</c:v>
                </c:pt>
                <c:pt idx="25">
                  <c:v>2.593320581619088E-3</c:v>
                </c:pt>
                <c:pt idx="26">
                  <c:v>0.11354695425787988</c:v>
                </c:pt>
                <c:pt idx="27">
                  <c:v>4.9043314691058326E-2</c:v>
                </c:pt>
                <c:pt idx="28">
                  <c:v>4.3669724346232681E-3</c:v>
                </c:pt>
                <c:pt idx="29">
                  <c:v>6.2540767892640597E-2</c:v>
                </c:pt>
                <c:pt idx="30">
                  <c:v>0.10805628634461346</c:v>
                </c:pt>
                <c:pt idx="31">
                  <c:v>0.14018948813823365</c:v>
                </c:pt>
                <c:pt idx="32">
                  <c:v>1.4989326719270224E-2</c:v>
                </c:pt>
                <c:pt idx="33">
                  <c:v>5.9471211897736818E-2</c:v>
                </c:pt>
                <c:pt idx="34">
                  <c:v>0.19015913373192186</c:v>
                </c:pt>
                <c:pt idx="35">
                  <c:v>0.1033901778798848</c:v>
                </c:pt>
                <c:pt idx="36">
                  <c:v>3.2210079727310638E-2</c:v>
                </c:pt>
                <c:pt idx="37">
                  <c:v>1.375189258400473E-2</c:v>
                </c:pt>
                <c:pt idx="38">
                  <c:v>1.3813206624522394E-2</c:v>
                </c:pt>
                <c:pt idx="39">
                  <c:v>2.9195238270339499E-2</c:v>
                </c:pt>
                <c:pt idx="40">
                  <c:v>1.1731498402831296E-2</c:v>
                </c:pt>
                <c:pt idx="41">
                  <c:v>2.696630603474946E-3</c:v>
                </c:pt>
                <c:pt idx="42">
                  <c:v>2.7689738663326361E-2</c:v>
                </c:pt>
                <c:pt idx="43">
                  <c:v>6.6771704001733365E-2</c:v>
                </c:pt>
                <c:pt idx="44">
                  <c:v>3.6694337824431059E-2</c:v>
                </c:pt>
                <c:pt idx="45">
                  <c:v>0.13317385656433969</c:v>
                </c:pt>
                <c:pt idx="46">
                  <c:v>0.12009053288859427</c:v>
                </c:pt>
                <c:pt idx="47">
                  <c:v>1.2480773794722465E-2</c:v>
                </c:pt>
                <c:pt idx="48">
                  <c:v>4.6400354590440493E-2</c:v>
                </c:pt>
                <c:pt idx="49">
                  <c:v>5.3380670010319368E-2</c:v>
                </c:pt>
                <c:pt idx="50">
                  <c:v>3.9697195125703126E-2</c:v>
                </c:pt>
                <c:pt idx="51">
                  <c:v>5.1813007268316703E-2</c:v>
                </c:pt>
                <c:pt idx="52">
                  <c:v>2.9915685707131472E-2</c:v>
                </c:pt>
                <c:pt idx="53">
                  <c:v>1.7164137257020706E-2</c:v>
                </c:pt>
                <c:pt idx="54">
                  <c:v>4.098014617533613E-2</c:v>
                </c:pt>
                <c:pt idx="55">
                  <c:v>5.7232257125742585E-2</c:v>
                </c:pt>
                <c:pt idx="56">
                  <c:v>1.00815942825108E-2</c:v>
                </c:pt>
              </c:numCache>
            </c:numRef>
          </c:xVal>
          <c:yVal>
            <c:numRef>
              <c:f>IPTG!$N$2:$N$58</c:f>
              <c:numCache>
                <c:formatCode>0.0E+00</c:formatCode>
                <c:ptCount val="57"/>
                <c:pt idx="0">
                  <c:v>3.7082945782505886E-2</c:v>
                </c:pt>
                <c:pt idx="1">
                  <c:v>0.12167588422529459</c:v>
                </c:pt>
                <c:pt idx="2">
                  <c:v>4.0993594457745468E-2</c:v>
                </c:pt>
                <c:pt idx="3">
                  <c:v>2.94044967233031E-2</c:v>
                </c:pt>
                <c:pt idx="4">
                  <c:v>0.72432211380127465</c:v>
                </c:pt>
                <c:pt idx="5">
                  <c:v>6.334444927063311E-2</c:v>
                </c:pt>
                <c:pt idx="6">
                  <c:v>8.1408432439140851E-3</c:v>
                </c:pt>
                <c:pt idx="7">
                  <c:v>4.7267900564883766E-2</c:v>
                </c:pt>
                <c:pt idx="8">
                  <c:v>0.77153847178490398</c:v>
                </c:pt>
                <c:pt idx="9">
                  <c:v>0.67758537307653577</c:v>
                </c:pt>
                <c:pt idx="10">
                  <c:v>0.4621803616479091</c:v>
                </c:pt>
                <c:pt idx="11">
                  <c:v>2.4702590464936596</c:v>
                </c:pt>
                <c:pt idx="12">
                  <c:v>0.28690714385857313</c:v>
                </c:pt>
                <c:pt idx="13">
                  <c:v>6.1859407018087099E-2</c:v>
                </c:pt>
                <c:pt idx="14">
                  <c:v>1.3008562126858268E-2</c:v>
                </c:pt>
                <c:pt idx="15">
                  <c:v>0.108471815451533</c:v>
                </c:pt>
                <c:pt idx="16">
                  <c:v>0.14135724086224929</c:v>
                </c:pt>
                <c:pt idx="17">
                  <c:v>7.391801183498696E-2</c:v>
                </c:pt>
                <c:pt idx="18">
                  <c:v>0.8526276831134435</c:v>
                </c:pt>
                <c:pt idx="19">
                  <c:v>0.11842137377279623</c:v>
                </c:pt>
                <c:pt idx="20">
                  <c:v>0.1134513853078816</c:v>
                </c:pt>
                <c:pt idx="21">
                  <c:v>0.17678814570107224</c:v>
                </c:pt>
                <c:pt idx="22">
                  <c:v>0.14770240495864745</c:v>
                </c:pt>
                <c:pt idx="23">
                  <c:v>0.4219031939840705</c:v>
                </c:pt>
                <c:pt idx="24">
                  <c:v>0.29357039258050316</c:v>
                </c:pt>
                <c:pt idx="25">
                  <c:v>2.8404678125763545E-2</c:v>
                </c:pt>
                <c:pt idx="26">
                  <c:v>0.1125439368757241</c:v>
                </c:pt>
                <c:pt idx="27">
                  <c:v>7.4919494889269383E-2</c:v>
                </c:pt>
                <c:pt idx="28">
                  <c:v>9.6767487296583361E-3</c:v>
                </c:pt>
                <c:pt idx="29">
                  <c:v>0.53364872461616908</c:v>
                </c:pt>
                <c:pt idx="30">
                  <c:v>4.734786192155313E-2</c:v>
                </c:pt>
                <c:pt idx="31">
                  <c:v>6.6040069808536689E-2</c:v>
                </c:pt>
                <c:pt idx="32">
                  <c:v>0.16997541454670823</c:v>
                </c:pt>
                <c:pt idx="33">
                  <c:v>7.0616850757626165E-2</c:v>
                </c:pt>
                <c:pt idx="34">
                  <c:v>0.17051035898933989</c:v>
                </c:pt>
                <c:pt idx="35">
                  <c:v>1.4161460825484624</c:v>
                </c:pt>
                <c:pt idx="36">
                  <c:v>4.2851171197692633E-2</c:v>
                </c:pt>
                <c:pt idx="37">
                  <c:v>0.26487308227696499</c:v>
                </c:pt>
                <c:pt idx="38">
                  <c:v>0.17472463176413547</c:v>
                </c:pt>
                <c:pt idx="39">
                  <c:v>6.5806810470354568E-2</c:v>
                </c:pt>
                <c:pt idx="40">
                  <c:v>2.2045569711274367E-2</c:v>
                </c:pt>
                <c:pt idx="41">
                  <c:v>3.0055648731559553E-2</c:v>
                </c:pt>
                <c:pt idx="42">
                  <c:v>3.6162483445542196E-2</c:v>
                </c:pt>
                <c:pt idx="43">
                  <c:v>0.61843620084631357</c:v>
                </c:pt>
                <c:pt idx="44">
                  <c:v>0.40198757085878017</c:v>
                </c:pt>
                <c:pt idx="45">
                  <c:v>1.3630778077604186</c:v>
                </c:pt>
                <c:pt idx="46">
                  <c:v>0.12978332473772164</c:v>
                </c:pt>
                <c:pt idx="47">
                  <c:v>0.13903697205365795</c:v>
                </c:pt>
                <c:pt idx="48">
                  <c:v>0.23648399004900145</c:v>
                </c:pt>
                <c:pt idx="49">
                  <c:v>0.56055575141903036</c:v>
                </c:pt>
                <c:pt idx="50">
                  <c:v>0.51617517226529153</c:v>
                </c:pt>
                <c:pt idx="51">
                  <c:v>0.47912974089689042</c:v>
                </c:pt>
                <c:pt idx="52">
                  <c:v>3.5776559060643857E-2</c:v>
                </c:pt>
                <c:pt idx="53">
                  <c:v>1.3931813111075581E-2</c:v>
                </c:pt>
                <c:pt idx="54">
                  <c:v>0.27006159542196934</c:v>
                </c:pt>
                <c:pt idx="55">
                  <c:v>0.13904256982401447</c:v>
                </c:pt>
                <c:pt idx="56">
                  <c:v>0.18657934892422948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335-0345-88EA-5B4E2BE5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APO</a:t>
                </a:r>
              </a:p>
            </c:rich>
          </c:tx>
          <c:layout>
            <c:manualLayout>
              <c:xMode val="edge"/>
              <c:yMode val="edge"/>
              <c:x val="0.34929831555865642"/>
              <c:y val="0.166250000000000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  <c:majorUnit val="10"/>
      </c:valAx>
      <c:valAx>
        <c:axId val="515852303"/>
        <c:scaling>
          <c:logBase val="10"/>
          <c:orientation val="minMax"/>
          <c:max val="1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IPTG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apo vs TMG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213B0C3-E93D-8148-B28B-9B8D022C2C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35-0345-88EA-5B4E2BE5A2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F679722-1598-7444-9EBE-8EC456FEAF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335-0345-88EA-5B4E2BE5A2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15D11E9-275A-2548-91E1-1F579DFF36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35-0345-88EA-5B4E2BE5A2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15AE9A1-E65F-5144-8BD4-678B163269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35-0345-88EA-5B4E2BE5A2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6848D28-8738-2E4C-A10F-EE31606A0B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35-0345-88EA-5B4E2BE5A29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ACCC1C3-8941-E748-AF9F-56EAAF0936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35-0345-88EA-5B4E2BE5A2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EAFC030-1406-6A42-9E60-034459981E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35-0345-88EA-5B4E2BE5A2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526F9D0-D0DA-9449-B4DD-6D322475AC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35-0345-88EA-5B4E2BE5A2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3CD8B23-5D75-9D4E-8203-A0C50CD61A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335-0345-88EA-5B4E2BE5A2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DEEB760-6AED-5C43-918C-37D80F9C08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335-0345-88EA-5B4E2BE5A29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E728E66-DBAB-B745-9F13-4B5846C337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335-0345-88EA-5B4E2BE5A29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067D129-4D9C-4640-8DB6-0E9C6896AE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335-0345-88EA-5B4E2BE5A29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42C7F4B-BBFE-6446-9C94-4FB1F54562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335-0345-88EA-5B4E2BE5A29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22DCFE8-55AA-D74D-A852-50F78E6B47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335-0345-88EA-5B4E2BE5A29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74A8EFC-7186-BD42-9827-9370E2EC14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335-0345-88EA-5B4E2BE5A29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741E5AE-AAB9-1C46-A98D-B2DF7BD78E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335-0345-88EA-5B4E2BE5A29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AEBDE08-2FA8-6A49-A410-A16301411C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335-0345-88EA-5B4E2BE5A29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D3F4BEF-BB63-854A-A9CC-6EF09DD090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335-0345-88EA-5B4E2BE5A29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49CB98C-A9BB-C940-B5E6-3E9991C6F2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335-0345-88EA-5B4E2BE5A29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DA43932-DACB-D947-AAFD-9C585592C6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335-0345-88EA-5B4E2BE5A29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83E2D00-D880-AB4D-B9E7-E46BFFD959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335-0345-88EA-5B4E2BE5A29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02C2BEE-76AC-3541-A6F0-5165D177EA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335-0345-88EA-5B4E2BE5A29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9D309CC-B913-8E43-88D1-DC5166A8EE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335-0345-88EA-5B4E2BE5A29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9319B6A-4FB7-B844-BFEA-4468693BF4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335-0345-88EA-5B4E2BE5A29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5B552B4-0AD5-1F46-8DAB-BE2EBEA7A6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335-0345-88EA-5B4E2BE5A29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95592E3-6411-434B-AAC4-25405EC3B5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335-0345-88EA-5B4E2BE5A29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B8A43CF-7B3B-D149-9CAC-89A1C9061C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335-0345-88EA-5B4E2BE5A29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8272A90-EEA0-E44F-9A1D-999EBF88F4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335-0345-88EA-5B4E2BE5A29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9E25379-9EC5-9547-8323-B59C9E0403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335-0345-88EA-5B4E2BE5A29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5F7987E-74C0-714D-B438-CC8933CF7F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335-0345-88EA-5B4E2BE5A29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FBF17D8-0D2E-D547-BD03-7FF96CFEBF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335-0345-88EA-5B4E2BE5A29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E3FE195-F356-F24B-A9B0-9977AF20E2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335-0345-88EA-5B4E2BE5A29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5EC177A-E399-AA46-A44C-AEC751476C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335-0345-88EA-5B4E2BE5A29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FDE8D06-693E-564A-A5E5-F27EBC62BE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335-0345-88EA-5B4E2BE5A29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423337F-2B77-274A-BE7D-1979D77D57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335-0345-88EA-5B4E2BE5A29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1555259-AB27-134E-A008-57698C18F1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335-0345-88EA-5B4E2BE5A29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93BF232-58C7-4747-94CE-AEABBC44D6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335-0345-88EA-5B4E2BE5A29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D46CB4F-F852-F94E-A485-9E9FE6F5B9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335-0345-88EA-5B4E2BE5A29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4D73EC5-E9BA-A042-AF38-34E738ADAA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335-0345-88EA-5B4E2BE5A29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C38A0EB-0D73-0549-A5D8-6418158B0A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335-0345-88EA-5B4E2BE5A29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66E6C31-D43F-AC46-8985-891694ED68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335-0345-88EA-5B4E2BE5A29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91DA5D3-5B56-D442-B83A-49D29571C5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335-0345-88EA-5B4E2BE5A29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55BF8B0-2F73-F34F-A744-0017BC3F50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335-0345-88EA-5B4E2BE5A29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3AFD610-7854-D449-B96F-206650491A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335-0345-88EA-5B4E2BE5A29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B9BCBC7-F466-F945-8F0E-D276A3B135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335-0345-88EA-5B4E2BE5A29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34BE5D8-9BD4-F247-88B2-E1E43119D6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335-0345-88EA-5B4E2BE5A29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E079EC8-8595-BA4F-84BF-F8463354C6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335-0345-88EA-5B4E2BE5A29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40CE2F2D-1206-4F4C-BE0E-64E470BAFD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335-0345-88EA-5B4E2BE5A29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679F244-DBF2-C04D-A238-C3EF66FEA3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335-0345-88EA-5B4E2BE5A29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FE576CC-F5B8-F04A-8876-6A113728F6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335-0345-88EA-5B4E2BE5A29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33EFEDDA-DFA6-8445-A14A-B1EC0C0921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335-0345-88EA-5B4E2BE5A29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A6A7ABFB-6C1B-FC4E-A82E-BD78DDD24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335-0345-88EA-5B4E2BE5A29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5FC3950-E684-AE44-A0A9-8B70D0640E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335-0345-88EA-5B4E2BE5A29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BC86388-64F6-284F-B9AA-4E7F1982F3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335-0345-88EA-5B4E2BE5A29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B877455-32DC-A94F-957C-8D39D27F19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335-0345-88EA-5B4E2BE5A29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0D619198-2562-5C40-83EE-4A64239263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335-0345-88EA-5B4E2BE5A29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025033B-8D19-144C-8E5E-EB3EA84C7E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335-0345-88EA-5B4E2BE5A2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APO!$N$2:$N$58</c:f>
              <c:numCache>
                <c:formatCode>0.0E+00</c:formatCode>
                <c:ptCount val="57"/>
                <c:pt idx="0">
                  <c:v>2.5093000511617232E-3</c:v>
                </c:pt>
                <c:pt idx="1">
                  <c:v>0.30724761746394402</c:v>
                </c:pt>
                <c:pt idx="2">
                  <c:v>9.2521493139933658E-2</c:v>
                </c:pt>
                <c:pt idx="3">
                  <c:v>6.6103004189679002E-2</c:v>
                </c:pt>
                <c:pt idx="4">
                  <c:v>1.477572349518993</c:v>
                </c:pt>
                <c:pt idx="5">
                  <c:v>4.5678700218843285E-3</c:v>
                </c:pt>
                <c:pt idx="6">
                  <c:v>4.2597934115867538E-3</c:v>
                </c:pt>
                <c:pt idx="7">
                  <c:v>4.0462263258636234E-3</c:v>
                </c:pt>
                <c:pt idx="8">
                  <c:v>8.9763015705406207E-2</c:v>
                </c:pt>
                <c:pt idx="9">
                  <c:v>0.53879776561742143</c:v>
                </c:pt>
                <c:pt idx="10">
                  <c:v>3.5502075826393219E-2</c:v>
                </c:pt>
                <c:pt idx="11">
                  <c:v>0.32762133087362721</c:v>
                </c:pt>
                <c:pt idx="12">
                  <c:v>1.6495928598702064E-2</c:v>
                </c:pt>
                <c:pt idx="13">
                  <c:v>5.0293919409250751E-2</c:v>
                </c:pt>
                <c:pt idx="14">
                  <c:v>5.2992067311607792E-2</c:v>
                </c:pt>
                <c:pt idx="15">
                  <c:v>1.1509872755116748E-2</c:v>
                </c:pt>
                <c:pt idx="16">
                  <c:v>9.5907835133092617E-2</c:v>
                </c:pt>
                <c:pt idx="17">
                  <c:v>4.7529884881202765E-3</c:v>
                </c:pt>
                <c:pt idx="18">
                  <c:v>9.5737426214753105E-2</c:v>
                </c:pt>
                <c:pt idx="19">
                  <c:v>1.4543581585005233E-2</c:v>
                </c:pt>
                <c:pt idx="20">
                  <c:v>0.10404339250362664</c:v>
                </c:pt>
                <c:pt idx="21">
                  <c:v>1.7102718337440984E-2</c:v>
                </c:pt>
                <c:pt idx="22">
                  <c:v>9.4923043120448865E-3</c:v>
                </c:pt>
                <c:pt idx="23">
                  <c:v>2.3879816187156518E-2</c:v>
                </c:pt>
                <c:pt idx="24">
                  <c:v>3.1462607468023013E-2</c:v>
                </c:pt>
                <c:pt idx="25">
                  <c:v>2.593320581619088E-3</c:v>
                </c:pt>
                <c:pt idx="26">
                  <c:v>0.11354695425787988</c:v>
                </c:pt>
                <c:pt idx="27">
                  <c:v>4.9043314691058326E-2</c:v>
                </c:pt>
                <c:pt idx="28">
                  <c:v>4.3669724346232681E-3</c:v>
                </c:pt>
                <c:pt idx="29">
                  <c:v>6.2540767892640597E-2</c:v>
                </c:pt>
                <c:pt idx="30">
                  <c:v>0.10805628634461346</c:v>
                </c:pt>
                <c:pt idx="31">
                  <c:v>0.14018948813823365</c:v>
                </c:pt>
                <c:pt idx="32">
                  <c:v>1.4989326719270224E-2</c:v>
                </c:pt>
                <c:pt idx="33">
                  <c:v>5.9471211897736818E-2</c:v>
                </c:pt>
                <c:pt idx="34">
                  <c:v>0.19015913373192186</c:v>
                </c:pt>
                <c:pt idx="35">
                  <c:v>0.1033901778798848</c:v>
                </c:pt>
                <c:pt idx="36">
                  <c:v>3.2210079727310638E-2</c:v>
                </c:pt>
                <c:pt idx="37">
                  <c:v>1.375189258400473E-2</c:v>
                </c:pt>
                <c:pt idx="38">
                  <c:v>1.3813206624522394E-2</c:v>
                </c:pt>
                <c:pt idx="39">
                  <c:v>2.9195238270339499E-2</c:v>
                </c:pt>
                <c:pt idx="40">
                  <c:v>1.1731498402831296E-2</c:v>
                </c:pt>
                <c:pt idx="41">
                  <c:v>2.696630603474946E-3</c:v>
                </c:pt>
                <c:pt idx="42">
                  <c:v>2.7689738663326361E-2</c:v>
                </c:pt>
                <c:pt idx="43">
                  <c:v>6.6771704001733365E-2</c:v>
                </c:pt>
                <c:pt idx="44">
                  <c:v>3.6694337824431059E-2</c:v>
                </c:pt>
                <c:pt idx="45">
                  <c:v>0.13317385656433969</c:v>
                </c:pt>
                <c:pt idx="46">
                  <c:v>0.12009053288859427</c:v>
                </c:pt>
                <c:pt idx="47">
                  <c:v>1.2480773794722465E-2</c:v>
                </c:pt>
                <c:pt idx="48">
                  <c:v>4.6400354590440493E-2</c:v>
                </c:pt>
                <c:pt idx="49">
                  <c:v>5.3380670010319368E-2</c:v>
                </c:pt>
                <c:pt idx="50">
                  <c:v>3.9697195125703126E-2</c:v>
                </c:pt>
                <c:pt idx="51">
                  <c:v>5.1813007268316703E-2</c:v>
                </c:pt>
                <c:pt idx="52">
                  <c:v>2.9915685707131472E-2</c:v>
                </c:pt>
                <c:pt idx="53">
                  <c:v>1.7164137257020706E-2</c:v>
                </c:pt>
                <c:pt idx="54">
                  <c:v>4.098014617533613E-2</c:v>
                </c:pt>
                <c:pt idx="55">
                  <c:v>5.7232257125742585E-2</c:v>
                </c:pt>
                <c:pt idx="56">
                  <c:v>1.00815942825108E-2</c:v>
                </c:pt>
              </c:numCache>
            </c:numRef>
          </c:xVal>
          <c:yVal>
            <c:numRef>
              <c:f>TMG!$N$2:$N$58</c:f>
              <c:numCache>
                <c:formatCode>0.0E+00</c:formatCode>
                <c:ptCount val="57"/>
                <c:pt idx="0">
                  <c:v>9.3965461050761461E-3</c:v>
                </c:pt>
                <c:pt idx="1">
                  <c:v>2.1491549227346689E-2</c:v>
                </c:pt>
                <c:pt idx="2">
                  <c:v>4.2787800306494241E-2</c:v>
                </c:pt>
                <c:pt idx="3">
                  <c:v>3.1648105006239102E-2</c:v>
                </c:pt>
                <c:pt idx="4">
                  <c:v>8.9115608959421153E-2</c:v>
                </c:pt>
                <c:pt idx="5">
                  <c:v>1.2301135281456365E-2</c:v>
                </c:pt>
                <c:pt idx="6">
                  <c:v>8.1370070249361486E-3</c:v>
                </c:pt>
                <c:pt idx="7">
                  <c:v>5.2909629041369265E-3</c:v>
                </c:pt>
                <c:pt idx="8">
                  <c:v>8.7017705117476363E-2</c:v>
                </c:pt>
                <c:pt idx="9">
                  <c:v>0.6775948866721353</c:v>
                </c:pt>
                <c:pt idx="10">
                  <c:v>0.44309626354397519</c:v>
                </c:pt>
                <c:pt idx="11">
                  <c:v>0.38195206604815513</c:v>
                </c:pt>
                <c:pt idx="12">
                  <c:v>2.3890811036398393E-2</c:v>
                </c:pt>
                <c:pt idx="13">
                  <c:v>5.3435700564811429E-2</c:v>
                </c:pt>
                <c:pt idx="14">
                  <c:v>1.6829158410369308E-2</c:v>
                </c:pt>
                <c:pt idx="15">
                  <c:v>3.4111605992759787E-2</c:v>
                </c:pt>
                <c:pt idx="16">
                  <c:v>0.1416653343474954</c:v>
                </c:pt>
                <c:pt idx="17">
                  <c:v>8.482941360207821E-3</c:v>
                </c:pt>
                <c:pt idx="18">
                  <c:v>0.82534469677530864</c:v>
                </c:pt>
                <c:pt idx="19">
                  <c:v>1.529677694872849E-2</c:v>
                </c:pt>
                <c:pt idx="20">
                  <c:v>0.11114658489661774</c:v>
                </c:pt>
                <c:pt idx="21">
                  <c:v>1.8934477829738047E-2</c:v>
                </c:pt>
                <c:pt idx="22">
                  <c:v>0.1120765717562546</c:v>
                </c:pt>
                <c:pt idx="23">
                  <c:v>0.53720624190813759</c:v>
                </c:pt>
                <c:pt idx="24">
                  <c:v>0.3082633699676941</c:v>
                </c:pt>
                <c:pt idx="25">
                  <c:v>3.5450265786885972E-3</c:v>
                </c:pt>
                <c:pt idx="26">
                  <c:v>0.10027057388139145</c:v>
                </c:pt>
                <c:pt idx="27">
                  <c:v>7.1395031442550758E-2</c:v>
                </c:pt>
                <c:pt idx="28">
                  <c:v>1.2044821679826033E-3</c:v>
                </c:pt>
                <c:pt idx="29">
                  <c:v>5.2984963426357286E-2</c:v>
                </c:pt>
                <c:pt idx="30">
                  <c:v>9.3303235954468211E-2</c:v>
                </c:pt>
                <c:pt idx="31">
                  <c:v>6.9276801559763526E-2</c:v>
                </c:pt>
                <c:pt idx="32">
                  <c:v>1.4088627150208057E-2</c:v>
                </c:pt>
                <c:pt idx="33">
                  <c:v>6.3641715257290801E-2</c:v>
                </c:pt>
                <c:pt idx="34">
                  <c:v>0.14881220627533101</c:v>
                </c:pt>
                <c:pt idx="35">
                  <c:v>0.13091641118720271</c:v>
                </c:pt>
                <c:pt idx="36">
                  <c:v>5.1548604547088137E-2</c:v>
                </c:pt>
                <c:pt idx="37">
                  <c:v>2.3233737412504042E-2</c:v>
                </c:pt>
                <c:pt idx="38">
                  <c:v>2.944221073928889E-2</c:v>
                </c:pt>
                <c:pt idx="39">
                  <c:v>4.5489943970577359E-2</c:v>
                </c:pt>
                <c:pt idx="40">
                  <c:v>1.7139602084980742E-2</c:v>
                </c:pt>
                <c:pt idx="41">
                  <c:v>9.5441092693446181E-3</c:v>
                </c:pt>
                <c:pt idx="42">
                  <c:v>3.6564376785396271E-2</c:v>
                </c:pt>
                <c:pt idx="43">
                  <c:v>0.20368197370728369</c:v>
                </c:pt>
                <c:pt idx="44">
                  <c:v>0.31224856439332976</c:v>
                </c:pt>
                <c:pt idx="45">
                  <c:v>0.1320137633126568</c:v>
                </c:pt>
                <c:pt idx="46">
                  <c:v>0.13987046946446441</c:v>
                </c:pt>
                <c:pt idx="47">
                  <c:v>1.8200531567011086E-2</c:v>
                </c:pt>
                <c:pt idx="48">
                  <c:v>4.1984077626331225E-2</c:v>
                </c:pt>
                <c:pt idx="49">
                  <c:v>5.7761977881289832E-2</c:v>
                </c:pt>
                <c:pt idx="50">
                  <c:v>6.7728813660589179E-2</c:v>
                </c:pt>
                <c:pt idx="51">
                  <c:v>5.1255059998626944E-2</c:v>
                </c:pt>
                <c:pt idx="52">
                  <c:v>4.4082568667583338E-2</c:v>
                </c:pt>
                <c:pt idx="53">
                  <c:v>1.6903850076092564E-2</c:v>
                </c:pt>
                <c:pt idx="54">
                  <c:v>4.4718356123442778E-2</c:v>
                </c:pt>
                <c:pt idx="55">
                  <c:v>0.19172425659496145</c:v>
                </c:pt>
                <c:pt idx="56">
                  <c:v>1.6346428405687511E-2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335-0345-88EA-5B4E2BE5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APO</a:t>
                </a:r>
              </a:p>
            </c:rich>
          </c:tx>
          <c:layout>
            <c:manualLayout>
              <c:xMode val="edge"/>
              <c:yMode val="edge"/>
              <c:x val="0.4256627853101061"/>
              <c:y val="0.16625000409563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  <c:majorUnit val="10"/>
      </c:valAx>
      <c:valAx>
        <c:axId val="515852303"/>
        <c:scaling>
          <c:logBase val="10"/>
          <c:orientation val="minMax"/>
          <c:max val="1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TMG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TMG vs DNA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6CA8409-40B7-5742-A6D9-FA933192D1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35-0345-88EA-5B4E2BE5A2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D679F88-F383-6847-AFCD-D0353E7E1D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335-0345-88EA-5B4E2BE5A2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F7BC3C0-201C-6745-824B-19E61DED63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35-0345-88EA-5B4E2BE5A2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90E70F8-7261-364E-9A3A-D76CB9DFF5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35-0345-88EA-5B4E2BE5A2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43B4BA5-CF58-6940-9DA2-FB81F2F5DB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35-0345-88EA-5B4E2BE5A29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7F1DB78-0580-7045-A1D0-C42DF34DB8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35-0345-88EA-5B4E2BE5A2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510D0F6-C32C-7241-8FB2-CE416D7B10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35-0345-88EA-5B4E2BE5A2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F30AAB0-7C69-2C4E-8300-AA97EC740C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35-0345-88EA-5B4E2BE5A2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AF17D5F-715E-BF48-9A63-54445A68BC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335-0345-88EA-5B4E2BE5A2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97A5E91-FE86-7A4C-8628-489C0E2DBE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335-0345-88EA-5B4E2BE5A29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B3AEF41-64BF-D74E-9FEF-FFB994CD5A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335-0345-88EA-5B4E2BE5A29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E05DBB3-6051-E54C-A1C9-14F28F6448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335-0345-88EA-5B4E2BE5A29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0655907-857C-8645-9CE5-D111DDB4B8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335-0345-88EA-5B4E2BE5A29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E21806B-421F-3B41-AC87-7B6D8C7F6C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335-0345-88EA-5B4E2BE5A29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BF991F4-A6AE-694E-B9D2-ABD548165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335-0345-88EA-5B4E2BE5A29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1DD39BC-75B2-F042-B19D-5BB09E3C41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335-0345-88EA-5B4E2BE5A29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3760D26-BC95-9641-A5B2-DB1752653B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335-0345-88EA-5B4E2BE5A29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1518FBD-9EE4-8543-97B3-BE5B31406C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335-0345-88EA-5B4E2BE5A29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1E9E62B-4839-7F4A-A864-74D5578827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335-0345-88EA-5B4E2BE5A29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39E0813-D777-424A-85A6-572587ABD0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335-0345-88EA-5B4E2BE5A29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1F839B6-6426-8C47-BB0B-335613CEFE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335-0345-88EA-5B4E2BE5A29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0D9FF35-297B-4042-BE5C-52EB179B0F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335-0345-88EA-5B4E2BE5A29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E0AA8A4-6D19-9E48-A6A6-A437138169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335-0345-88EA-5B4E2BE5A29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FF42E2B-A954-4542-915E-70FF39ECD5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335-0345-88EA-5B4E2BE5A29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E057013-76D5-7F4D-A040-22D4632490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335-0345-88EA-5B4E2BE5A29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8095BF2-D123-DF4C-8256-A96C676587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335-0345-88EA-5B4E2BE5A29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B0B7843-B8AF-7447-AD23-34014A7E30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335-0345-88EA-5B4E2BE5A29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C97E558-D774-D440-A7FF-93CC9905A4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335-0345-88EA-5B4E2BE5A29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0A29CA1-3402-D743-A29F-126333D258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335-0345-88EA-5B4E2BE5A29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AEFA548-0276-7A48-BE65-502A97A6C0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335-0345-88EA-5B4E2BE5A29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FB633AE-90C4-8045-B9E9-C87124C4DF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335-0345-88EA-5B4E2BE5A29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15BE2CC-B2A5-CE41-8EAA-90A0E07CEF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335-0345-88EA-5B4E2BE5A29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8C0A2C8-384D-154C-B685-595DA1E5B4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335-0345-88EA-5B4E2BE5A29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F65A669-EE16-BA49-88BD-46BBC4CA31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335-0345-88EA-5B4E2BE5A29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691D372-3684-384E-826F-211E7F0310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335-0345-88EA-5B4E2BE5A29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EFFD48A-02F3-124A-8766-42F688392C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335-0345-88EA-5B4E2BE5A29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F160294-9D82-B741-8AC9-3A7F57D216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335-0345-88EA-5B4E2BE5A29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70C6717-BF98-914F-8ECD-692FF784EB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335-0345-88EA-5B4E2BE5A29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5E43223-F67E-EF44-BE5F-CD8F7864CC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335-0345-88EA-5B4E2BE5A29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92BE213-D794-5941-960E-78B231D30B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335-0345-88EA-5B4E2BE5A29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A5F8BC5-EE64-6047-B8E1-90A0E447B8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335-0345-88EA-5B4E2BE5A29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3F020F4-A3C7-0B41-9395-07D82AA119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335-0345-88EA-5B4E2BE5A29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891929B-DF07-EB48-92CF-E999205639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335-0345-88EA-5B4E2BE5A29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A125D2D-A2AC-E948-975C-0547CA4B3E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335-0345-88EA-5B4E2BE5A29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009FDB6-F954-0B4A-A171-85B21730A5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335-0345-88EA-5B4E2BE5A29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1B98F3F-B81B-9F43-BEC1-5D8BB69310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335-0345-88EA-5B4E2BE5A29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451081AF-3E00-194F-95A1-4AAC4808FF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335-0345-88EA-5B4E2BE5A29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89B1D43-5171-424B-9EF7-E929F0CD75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335-0345-88EA-5B4E2BE5A29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5EC0702-AF0C-544C-94B0-F760154D70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335-0345-88EA-5B4E2BE5A29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B6F455F-600C-EC44-8202-6CEF3DD17F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335-0345-88EA-5B4E2BE5A29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8A232DE-8EAB-0042-B639-FA6F2CDCDD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335-0345-88EA-5B4E2BE5A29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0427C83-5928-AF40-8C2E-E08CCE8B6E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335-0345-88EA-5B4E2BE5A29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801DF1AE-686D-0A44-A300-E1EF0459A2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335-0345-88EA-5B4E2BE5A29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CAEFEAD-001C-9744-A92D-8CDD109149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335-0345-88EA-5B4E2BE5A29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474CD06E-5539-5B42-90A2-B81EB05850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335-0345-88EA-5B4E2BE5A29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9ADA4A67-C1CC-4C43-9B40-09C62968BD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335-0345-88EA-5B4E2BE5A29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7F60762-E456-0040-8D2C-6D437ADC44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335-0345-88EA-5B4E2BE5A2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TMG!$N$2:$N$58</c:f>
              <c:numCache>
                <c:formatCode>0.0E+00</c:formatCode>
                <c:ptCount val="57"/>
                <c:pt idx="0">
                  <c:v>9.3965461050761461E-3</c:v>
                </c:pt>
                <c:pt idx="1">
                  <c:v>2.1491549227346689E-2</c:v>
                </c:pt>
                <c:pt idx="2">
                  <c:v>4.2787800306494241E-2</c:v>
                </c:pt>
                <c:pt idx="3">
                  <c:v>3.1648105006239102E-2</c:v>
                </c:pt>
                <c:pt idx="4">
                  <c:v>8.9115608959421153E-2</c:v>
                </c:pt>
                <c:pt idx="5">
                  <c:v>1.2301135281456365E-2</c:v>
                </c:pt>
                <c:pt idx="6">
                  <c:v>8.1370070249361486E-3</c:v>
                </c:pt>
                <c:pt idx="7">
                  <c:v>5.2909629041369265E-3</c:v>
                </c:pt>
                <c:pt idx="8">
                  <c:v>8.7017705117476363E-2</c:v>
                </c:pt>
                <c:pt idx="9">
                  <c:v>0.6775948866721353</c:v>
                </c:pt>
                <c:pt idx="10">
                  <c:v>0.44309626354397519</c:v>
                </c:pt>
                <c:pt idx="11">
                  <c:v>0.38195206604815513</c:v>
                </c:pt>
                <c:pt idx="12">
                  <c:v>2.3890811036398393E-2</c:v>
                </c:pt>
                <c:pt idx="13">
                  <c:v>5.3435700564811429E-2</c:v>
                </c:pt>
                <c:pt idx="14">
                  <c:v>1.6829158410369308E-2</c:v>
                </c:pt>
                <c:pt idx="15">
                  <c:v>3.4111605992759787E-2</c:v>
                </c:pt>
                <c:pt idx="16">
                  <c:v>0.1416653343474954</c:v>
                </c:pt>
                <c:pt idx="17">
                  <c:v>8.482941360207821E-3</c:v>
                </c:pt>
                <c:pt idx="18">
                  <c:v>0.82534469677530864</c:v>
                </c:pt>
                <c:pt idx="19">
                  <c:v>1.529677694872849E-2</c:v>
                </c:pt>
                <c:pt idx="20">
                  <c:v>0.11114658489661774</c:v>
                </c:pt>
                <c:pt idx="21">
                  <c:v>1.8934477829738047E-2</c:v>
                </c:pt>
                <c:pt idx="22">
                  <c:v>0.1120765717562546</c:v>
                </c:pt>
                <c:pt idx="23">
                  <c:v>0.53720624190813759</c:v>
                </c:pt>
                <c:pt idx="24">
                  <c:v>0.3082633699676941</c:v>
                </c:pt>
                <c:pt idx="25">
                  <c:v>3.5450265786885972E-3</c:v>
                </c:pt>
                <c:pt idx="26">
                  <c:v>0.10027057388139145</c:v>
                </c:pt>
                <c:pt idx="27">
                  <c:v>7.1395031442550758E-2</c:v>
                </c:pt>
                <c:pt idx="28">
                  <c:v>1.2044821679826033E-3</c:v>
                </c:pt>
                <c:pt idx="29">
                  <c:v>5.2984963426357286E-2</c:v>
                </c:pt>
                <c:pt idx="30">
                  <c:v>9.3303235954468211E-2</c:v>
                </c:pt>
                <c:pt idx="31">
                  <c:v>6.9276801559763526E-2</c:v>
                </c:pt>
                <c:pt idx="32">
                  <c:v>1.4088627150208057E-2</c:v>
                </c:pt>
                <c:pt idx="33">
                  <c:v>6.3641715257290801E-2</c:v>
                </c:pt>
                <c:pt idx="34">
                  <c:v>0.14881220627533101</c:v>
                </c:pt>
                <c:pt idx="35">
                  <c:v>0.13091641118720271</c:v>
                </c:pt>
                <c:pt idx="36">
                  <c:v>5.1548604547088137E-2</c:v>
                </c:pt>
                <c:pt idx="37">
                  <c:v>2.3233737412504042E-2</c:v>
                </c:pt>
                <c:pt idx="38">
                  <c:v>2.944221073928889E-2</c:v>
                </c:pt>
                <c:pt idx="39">
                  <c:v>4.5489943970577359E-2</c:v>
                </c:pt>
                <c:pt idx="40">
                  <c:v>1.7139602084980742E-2</c:v>
                </c:pt>
                <c:pt idx="41">
                  <c:v>9.5441092693446181E-3</c:v>
                </c:pt>
                <c:pt idx="42">
                  <c:v>3.6564376785396271E-2</c:v>
                </c:pt>
                <c:pt idx="43">
                  <c:v>0.20368197370728369</c:v>
                </c:pt>
                <c:pt idx="44">
                  <c:v>0.31224856439332976</c:v>
                </c:pt>
                <c:pt idx="45">
                  <c:v>0.1320137633126568</c:v>
                </c:pt>
                <c:pt idx="46">
                  <c:v>0.13987046946446441</c:v>
                </c:pt>
                <c:pt idx="47">
                  <c:v>1.8200531567011086E-2</c:v>
                </c:pt>
                <c:pt idx="48">
                  <c:v>4.1984077626331225E-2</c:v>
                </c:pt>
                <c:pt idx="49">
                  <c:v>5.7761977881289832E-2</c:v>
                </c:pt>
                <c:pt idx="50">
                  <c:v>6.7728813660589179E-2</c:v>
                </c:pt>
                <c:pt idx="51">
                  <c:v>5.1255059998626944E-2</c:v>
                </c:pt>
                <c:pt idx="52">
                  <c:v>4.4082568667583338E-2</c:v>
                </c:pt>
                <c:pt idx="53">
                  <c:v>1.6903850076092564E-2</c:v>
                </c:pt>
                <c:pt idx="54">
                  <c:v>4.4718356123442778E-2</c:v>
                </c:pt>
                <c:pt idx="55">
                  <c:v>0.19172425659496145</c:v>
                </c:pt>
                <c:pt idx="56">
                  <c:v>1.6346428405687511E-2</c:v>
                </c:pt>
              </c:numCache>
            </c:numRef>
          </c:xVal>
          <c:yVal>
            <c:numRef>
              <c:f>DNA!$N$2:$N$58</c:f>
              <c:numCache>
                <c:formatCode>0.0E+00</c:formatCode>
                <c:ptCount val="57"/>
                <c:pt idx="0">
                  <c:v>6.8063354362316811E-3</c:v>
                </c:pt>
                <c:pt idx="1">
                  <c:v>0.19216761781208114</c:v>
                </c:pt>
                <c:pt idx="2">
                  <c:v>0.16600744160144487</c:v>
                </c:pt>
                <c:pt idx="3">
                  <c:v>7.1119440424258357E-2</c:v>
                </c:pt>
                <c:pt idx="4">
                  <c:v>0.117708840565255</c:v>
                </c:pt>
                <c:pt idx="5">
                  <c:v>7.0641164209283375E-2</c:v>
                </c:pt>
                <c:pt idx="6">
                  <c:v>4.8346806771537949E-3</c:v>
                </c:pt>
                <c:pt idx="7">
                  <c:v>5.0827342173986781E-2</c:v>
                </c:pt>
                <c:pt idx="8">
                  <c:v>7.3196884729062509E-2</c:v>
                </c:pt>
                <c:pt idx="9">
                  <c:v>0.58551302657229154</c:v>
                </c:pt>
                <c:pt idx="10">
                  <c:v>6.0370569315041277E-2</c:v>
                </c:pt>
                <c:pt idx="11">
                  <c:v>0.2355301596826388</c:v>
                </c:pt>
                <c:pt idx="12">
                  <c:v>8.9072240952238035E-2</c:v>
                </c:pt>
                <c:pt idx="13">
                  <c:v>1.9179034418111189E-2</c:v>
                </c:pt>
                <c:pt idx="14">
                  <c:v>9.0184257771337387E-2</c:v>
                </c:pt>
                <c:pt idx="15">
                  <c:v>9.1537446918996707E-2</c:v>
                </c:pt>
                <c:pt idx="16">
                  <c:v>9.4674730048824582E-2</c:v>
                </c:pt>
                <c:pt idx="17">
                  <c:v>0.10219552243966096</c:v>
                </c:pt>
                <c:pt idx="18">
                  <c:v>7.0169055685617904E-2</c:v>
                </c:pt>
                <c:pt idx="19">
                  <c:v>1.3973954483601754E-2</c:v>
                </c:pt>
                <c:pt idx="20">
                  <c:v>9.5701784207628038E-2</c:v>
                </c:pt>
                <c:pt idx="21">
                  <c:v>1.9991175979960505E-2</c:v>
                </c:pt>
                <c:pt idx="22">
                  <c:v>3.7014348210214015E-2</c:v>
                </c:pt>
                <c:pt idx="23">
                  <c:v>3.056025034608081E-2</c:v>
                </c:pt>
                <c:pt idx="24">
                  <c:v>3.0978398668881447E-2</c:v>
                </c:pt>
                <c:pt idx="25">
                  <c:v>2.5325369732658455E-2</c:v>
                </c:pt>
                <c:pt idx="26">
                  <c:v>7.9507942164818809E-2</c:v>
                </c:pt>
                <c:pt idx="27">
                  <c:v>5.775825150217135E-2</c:v>
                </c:pt>
                <c:pt idx="28">
                  <c:v>1.0802361539913386E-3</c:v>
                </c:pt>
                <c:pt idx="29">
                  <c:v>3.9183862137098825E-2</c:v>
                </c:pt>
                <c:pt idx="30">
                  <c:v>0.15940518821371374</c:v>
                </c:pt>
                <c:pt idx="31">
                  <c:v>0.10218151209193421</c:v>
                </c:pt>
                <c:pt idx="32">
                  <c:v>0.18553539194740662</c:v>
                </c:pt>
                <c:pt idx="33">
                  <c:v>5.3840263693068928E-2</c:v>
                </c:pt>
                <c:pt idx="34">
                  <c:v>0.17370334679495131</c:v>
                </c:pt>
                <c:pt idx="35">
                  <c:v>0.48188176512622138</c:v>
                </c:pt>
                <c:pt idx="36">
                  <c:v>2.859887530016263E-2</c:v>
                </c:pt>
                <c:pt idx="37">
                  <c:v>9.9567763506251145E-3</c:v>
                </c:pt>
                <c:pt idx="38">
                  <c:v>0.18489222709191186</c:v>
                </c:pt>
                <c:pt idx="39">
                  <c:v>1.9699591919469669E-2</c:v>
                </c:pt>
                <c:pt idx="40">
                  <c:v>1.8341547778716369E-2</c:v>
                </c:pt>
                <c:pt idx="41">
                  <c:v>2.5527542260889288E-3</c:v>
                </c:pt>
                <c:pt idx="42">
                  <c:v>2.84769937031943E-2</c:v>
                </c:pt>
                <c:pt idx="43">
                  <c:v>6.5182106508757331E-2</c:v>
                </c:pt>
                <c:pt idx="44">
                  <c:v>4.3096329231976697E-2</c:v>
                </c:pt>
                <c:pt idx="45">
                  <c:v>0.1163601720375808</c:v>
                </c:pt>
                <c:pt idx="46">
                  <c:v>9.7904512011302347E-2</c:v>
                </c:pt>
                <c:pt idx="47">
                  <c:v>9.9879884880663267E-2</c:v>
                </c:pt>
                <c:pt idx="48">
                  <c:v>0.19871967402109961</c:v>
                </c:pt>
                <c:pt idx="49">
                  <c:v>4.2501048080666022E-2</c:v>
                </c:pt>
                <c:pt idx="50">
                  <c:v>0.29255918142769849</c:v>
                </c:pt>
                <c:pt idx="51">
                  <c:v>3.746817432141214E-2</c:v>
                </c:pt>
                <c:pt idx="52">
                  <c:v>2.9507063466049145E-3</c:v>
                </c:pt>
                <c:pt idx="53">
                  <c:v>1.0216602086273301E-2</c:v>
                </c:pt>
                <c:pt idx="54">
                  <c:v>0.14689232298508464</c:v>
                </c:pt>
                <c:pt idx="55">
                  <c:v>3.5126917887217973E-2</c:v>
                </c:pt>
                <c:pt idx="56">
                  <c:v>7.2191977432652828E-3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335-0345-88EA-5B4E2BE5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TMG</a:t>
                </a:r>
              </a:p>
            </c:rich>
          </c:tx>
          <c:layout>
            <c:manualLayout>
              <c:xMode val="edge"/>
              <c:yMode val="edge"/>
              <c:x val="0.42076909020608999"/>
              <c:y val="0.161590282106702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  <c:majorUnit val="10"/>
      </c:valAx>
      <c:valAx>
        <c:axId val="515852303"/>
        <c:scaling>
          <c:logBase val="10"/>
          <c:orientation val="minMax"/>
          <c:max val="1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DNA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ONPF vs DNA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4B3A267-4DF1-3948-9336-6E342511AC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35-0345-88EA-5B4E2BE5A2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B9E41A-8AA2-F148-A7BF-4981F92F7D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335-0345-88EA-5B4E2BE5A2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BA7EB56-0199-E041-A0E5-DF1177E220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35-0345-88EA-5B4E2BE5A2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F7A5821-D2ED-7643-AEB4-999EC0919D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35-0345-88EA-5B4E2BE5A2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2F2F89D-01F5-AB46-8A7F-0F09D0EA65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35-0345-88EA-5B4E2BE5A29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523FDC7-8750-A64C-BA4A-813A8363E1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35-0345-88EA-5B4E2BE5A2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3CF9B8C-2529-BC4C-A57A-E5A267CA38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35-0345-88EA-5B4E2BE5A2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7C0C636-CA04-144E-A1A1-09603574F7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35-0345-88EA-5B4E2BE5A2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17904A6-318C-DF42-8F7F-0F301FC837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335-0345-88EA-5B4E2BE5A2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6EB8F35-7B83-B549-8728-D276E229F3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335-0345-88EA-5B4E2BE5A29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B777E69-7127-6842-B4DA-58CAA65FDC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335-0345-88EA-5B4E2BE5A29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0C89719-B0B6-9F42-BB04-555ED20C26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335-0345-88EA-5B4E2BE5A29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A21A2D7-0A7A-C341-94D1-BB0A3AB8C2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335-0345-88EA-5B4E2BE5A29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0CF9FAD-C5DF-A34F-9BBE-2D3C84E4CD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335-0345-88EA-5B4E2BE5A29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4DAF46B-2103-F842-960C-DDE92E3745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335-0345-88EA-5B4E2BE5A29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B14B127-FF1C-3745-B2E6-A2239EEDA7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335-0345-88EA-5B4E2BE5A29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0E07FF9-7657-1944-972F-38CBC04BC5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335-0345-88EA-5B4E2BE5A29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6B7A1CB-9FF7-9E47-A738-B00A5F2E88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335-0345-88EA-5B4E2BE5A29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0F49465-CEEC-554D-82A8-9E3492550F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335-0345-88EA-5B4E2BE5A29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FB02F06-924B-2242-AD86-70EE5AAFBD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335-0345-88EA-5B4E2BE5A29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C4D84CC-65D0-DF41-B8E7-2E654E4269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335-0345-88EA-5B4E2BE5A29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F6F3CEC-E8F0-894A-A324-4DE662FF84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335-0345-88EA-5B4E2BE5A29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F8FA795-AC82-FF49-BEDF-DE8C0D39B7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335-0345-88EA-5B4E2BE5A29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CFD31EA-1DDA-4A44-841A-82B0F07602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335-0345-88EA-5B4E2BE5A29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970D092-00C4-8F4A-A2F3-9E06780A63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335-0345-88EA-5B4E2BE5A29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5E3CF85-C4C9-5841-AE59-0EF35C18B7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335-0345-88EA-5B4E2BE5A29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3CE5CE9-44BF-C842-BA8E-D9F000FA24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335-0345-88EA-5B4E2BE5A29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A065986-A523-E141-B565-F692461B15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335-0345-88EA-5B4E2BE5A29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0B20B8F-6B6B-2249-868B-613CF9A745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335-0345-88EA-5B4E2BE5A29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58D965E-D0BA-854C-8D6A-DD0E63FB63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335-0345-88EA-5B4E2BE5A29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8EEC942-995C-064D-A4E6-0B7B03A34C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335-0345-88EA-5B4E2BE5A29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E708AEB-7F15-864C-971E-FB61DF1D6E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335-0345-88EA-5B4E2BE5A29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FB27F55-5960-A547-990B-A813D81D70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335-0345-88EA-5B4E2BE5A29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D79A642-76AC-B44E-8BE8-A0151C6A48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335-0345-88EA-5B4E2BE5A29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0874477-953C-D34E-B6FB-BEB8E7251B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335-0345-88EA-5B4E2BE5A29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2F0285D-D2B0-BF4E-BBA7-AD574EAC56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335-0345-88EA-5B4E2BE5A29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3C020AA-FF7A-5542-8E05-2622D78901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335-0345-88EA-5B4E2BE5A29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E3C43B5-F0A3-0E46-BCA4-782C1AAF23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335-0345-88EA-5B4E2BE5A29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E6AF24B-E371-B946-ADB2-1EEAF440D7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335-0345-88EA-5B4E2BE5A29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824224F-CF4B-BB4D-A863-24275222FB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335-0345-88EA-5B4E2BE5A29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2AE3B3F-5F92-D345-82E4-228BEDE945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335-0345-88EA-5B4E2BE5A29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919627FA-4E33-DC48-ADCD-285636B5AD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335-0345-88EA-5B4E2BE5A29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AB47B45-A249-2549-B317-DA5846FC1F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335-0345-88EA-5B4E2BE5A29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76AC082-5B82-0644-AC15-EA68D8CB28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335-0345-88EA-5B4E2BE5A29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DF8CD0B-90C7-CD4D-8490-CB9F1E3A14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335-0345-88EA-5B4E2BE5A29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B7D893C-BCA3-3348-B916-15F2B6FF7C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335-0345-88EA-5B4E2BE5A29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FC589EA-EE96-D446-BC93-C9044D8DD8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335-0345-88EA-5B4E2BE5A29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B517163-3E7F-A540-A3D3-F3DD0372DC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335-0345-88EA-5B4E2BE5A29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DAF28EE-87C1-BC4F-9DB2-504AAF1308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335-0345-88EA-5B4E2BE5A29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6937EBC-19C7-094E-B80B-317B374809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335-0345-88EA-5B4E2BE5A29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C80C064-60D0-324F-A39C-67B6FA5B4E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335-0345-88EA-5B4E2BE5A29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41A86837-8569-094A-A999-0D6C528FF8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335-0345-88EA-5B4E2BE5A29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17DE5EA-3096-0045-87F5-1222689B4E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335-0345-88EA-5B4E2BE5A29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E5CB00C-C267-9A41-8823-B1C7B9130A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335-0345-88EA-5B4E2BE5A29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78119F8-CF22-CC4F-A445-3AFCB5D9A0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335-0345-88EA-5B4E2BE5A29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8878405-64A6-524E-B1CB-640532979F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335-0345-88EA-5B4E2BE5A29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6D96938-D67F-7D49-8287-A8D53977CE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335-0345-88EA-5B4E2BE5A2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ONPF!$N$2:$N$58</c:f>
              <c:numCache>
                <c:formatCode>0.0E+00</c:formatCode>
                <c:ptCount val="57"/>
                <c:pt idx="0">
                  <c:v>1.736585105200545E-3</c:v>
                </c:pt>
                <c:pt idx="1">
                  <c:v>4.8156406907331813E-2</c:v>
                </c:pt>
                <c:pt idx="2">
                  <c:v>6.53790820749936E-2</c:v>
                </c:pt>
                <c:pt idx="3">
                  <c:v>6.9194272293264358E-2</c:v>
                </c:pt>
                <c:pt idx="4">
                  <c:v>6.0766932406098796E-2</c:v>
                </c:pt>
                <c:pt idx="5">
                  <c:v>0.12197911229763835</c:v>
                </c:pt>
                <c:pt idx="6">
                  <c:v>5.5266254863727176E-3</c:v>
                </c:pt>
                <c:pt idx="7">
                  <c:v>5.9879898233105341E-2</c:v>
                </c:pt>
                <c:pt idx="8">
                  <c:v>5.3719230170654622E-2</c:v>
                </c:pt>
                <c:pt idx="9">
                  <c:v>0.40866932021172575</c:v>
                </c:pt>
                <c:pt idx="10">
                  <c:v>3.2468740480793547E-2</c:v>
                </c:pt>
                <c:pt idx="11">
                  <c:v>0.20725306776714347</c:v>
                </c:pt>
                <c:pt idx="12">
                  <c:v>0.17447475278268332</c:v>
                </c:pt>
                <c:pt idx="13">
                  <c:v>3.206931243142231E-2</c:v>
                </c:pt>
                <c:pt idx="14">
                  <c:v>1.5147766356403499E-2</c:v>
                </c:pt>
                <c:pt idx="15">
                  <c:v>7.9948311192563543E-2</c:v>
                </c:pt>
                <c:pt idx="16">
                  <c:v>8.5671789602616871E-2</c:v>
                </c:pt>
                <c:pt idx="17">
                  <c:v>7.6257471796218071E-2</c:v>
                </c:pt>
                <c:pt idx="18">
                  <c:v>5.4677977989836521E-2</c:v>
                </c:pt>
                <c:pt idx="19">
                  <c:v>9.6056396916562758E-2</c:v>
                </c:pt>
                <c:pt idx="20">
                  <c:v>7.4244643162980295E-2</c:v>
                </c:pt>
                <c:pt idx="21">
                  <c:v>1.5230316754376539E-2</c:v>
                </c:pt>
                <c:pt idx="22">
                  <c:v>2.0511050427431568E-3</c:v>
                </c:pt>
                <c:pt idx="23">
                  <c:v>0.31186212436735561</c:v>
                </c:pt>
                <c:pt idx="24">
                  <c:v>3.0999116156876141E-2</c:v>
                </c:pt>
                <c:pt idx="25">
                  <c:v>2.7559806565519616E-3</c:v>
                </c:pt>
                <c:pt idx="26">
                  <c:v>4.7807442999400075E-2</c:v>
                </c:pt>
                <c:pt idx="27">
                  <c:v>5.4408877542631608E-2</c:v>
                </c:pt>
                <c:pt idx="28">
                  <c:v>1.3537871308992685E-5</c:v>
                </c:pt>
                <c:pt idx="29">
                  <c:v>3.1258871966726602E-2</c:v>
                </c:pt>
                <c:pt idx="30">
                  <c:v>9.446440180864063E-2</c:v>
                </c:pt>
                <c:pt idx="31">
                  <c:v>7.9035673387470223E-2</c:v>
                </c:pt>
                <c:pt idx="32">
                  <c:v>1.6580677917389746E-2</c:v>
                </c:pt>
                <c:pt idx="33">
                  <c:v>3.3417056595167707E-2</c:v>
                </c:pt>
                <c:pt idx="34">
                  <c:v>0.10162387751950584</c:v>
                </c:pt>
                <c:pt idx="35">
                  <c:v>6.6898834703689278E-2</c:v>
                </c:pt>
                <c:pt idx="36">
                  <c:v>3.6669630709263698E-2</c:v>
                </c:pt>
                <c:pt idx="37">
                  <c:v>9.3192906348352963E-3</c:v>
                </c:pt>
                <c:pt idx="38">
                  <c:v>9.4388777591552196E-3</c:v>
                </c:pt>
                <c:pt idx="39">
                  <c:v>8.074318525264813E-3</c:v>
                </c:pt>
                <c:pt idx="40">
                  <c:v>2.2610054749689044E-2</c:v>
                </c:pt>
                <c:pt idx="41">
                  <c:v>1.2945156117003347E-3</c:v>
                </c:pt>
                <c:pt idx="42">
                  <c:v>2.3832587647146793E-2</c:v>
                </c:pt>
                <c:pt idx="43">
                  <c:v>0.72305104944789322</c:v>
                </c:pt>
                <c:pt idx="44">
                  <c:v>0.34214461305694815</c:v>
                </c:pt>
                <c:pt idx="45">
                  <c:v>0.86055589546180888</c:v>
                </c:pt>
                <c:pt idx="46">
                  <c:v>8.7519829408561012E-2</c:v>
                </c:pt>
                <c:pt idx="47">
                  <c:v>1.9168842553607603E-2</c:v>
                </c:pt>
                <c:pt idx="48">
                  <c:v>0.22227190745019784</c:v>
                </c:pt>
                <c:pt idx="49">
                  <c:v>4.4725836462803641E-2</c:v>
                </c:pt>
                <c:pt idx="50">
                  <c:v>3.8747324127493536E-2</c:v>
                </c:pt>
                <c:pt idx="51">
                  <c:v>0.39099555584110063</c:v>
                </c:pt>
                <c:pt idx="52">
                  <c:v>3.6438224845556394E-2</c:v>
                </c:pt>
                <c:pt idx="53">
                  <c:v>1.1798628268239575E-2</c:v>
                </c:pt>
                <c:pt idx="54">
                  <c:v>2.3524028407575174E-2</c:v>
                </c:pt>
                <c:pt idx="55">
                  <c:v>1.831214478812427E-2</c:v>
                </c:pt>
                <c:pt idx="56">
                  <c:v>6.8732024159124071E-3</c:v>
                </c:pt>
              </c:numCache>
            </c:numRef>
          </c:xVal>
          <c:yVal>
            <c:numRef>
              <c:f>DNA!$N$2:$N$58</c:f>
              <c:numCache>
                <c:formatCode>0.0E+00</c:formatCode>
                <c:ptCount val="57"/>
                <c:pt idx="0">
                  <c:v>6.8063354362316811E-3</c:v>
                </c:pt>
                <c:pt idx="1">
                  <c:v>0.19216761781208114</c:v>
                </c:pt>
                <c:pt idx="2">
                  <c:v>0.16600744160144487</c:v>
                </c:pt>
                <c:pt idx="3">
                  <c:v>7.1119440424258357E-2</c:v>
                </c:pt>
                <c:pt idx="4">
                  <c:v>0.117708840565255</c:v>
                </c:pt>
                <c:pt idx="5">
                  <c:v>7.0641164209283375E-2</c:v>
                </c:pt>
                <c:pt idx="6">
                  <c:v>4.8346806771537949E-3</c:v>
                </c:pt>
                <c:pt idx="7">
                  <c:v>5.0827342173986781E-2</c:v>
                </c:pt>
                <c:pt idx="8">
                  <c:v>7.3196884729062509E-2</c:v>
                </c:pt>
                <c:pt idx="9">
                  <c:v>0.58551302657229154</c:v>
                </c:pt>
                <c:pt idx="10">
                  <c:v>6.0370569315041277E-2</c:v>
                </c:pt>
                <c:pt idx="11">
                  <c:v>0.2355301596826388</c:v>
                </c:pt>
                <c:pt idx="12">
                  <c:v>8.9072240952238035E-2</c:v>
                </c:pt>
                <c:pt idx="13">
                  <c:v>1.9179034418111189E-2</c:v>
                </c:pt>
                <c:pt idx="14">
                  <c:v>9.0184257771337387E-2</c:v>
                </c:pt>
                <c:pt idx="15">
                  <c:v>9.1537446918996707E-2</c:v>
                </c:pt>
                <c:pt idx="16">
                  <c:v>9.4674730048824582E-2</c:v>
                </c:pt>
                <c:pt idx="17">
                  <c:v>0.10219552243966096</c:v>
                </c:pt>
                <c:pt idx="18">
                  <c:v>7.0169055685617904E-2</c:v>
                </c:pt>
                <c:pt idx="19">
                  <c:v>1.3973954483601754E-2</c:v>
                </c:pt>
                <c:pt idx="20">
                  <c:v>9.5701784207628038E-2</c:v>
                </c:pt>
                <c:pt idx="21">
                  <c:v>1.9991175979960505E-2</c:v>
                </c:pt>
                <c:pt idx="22">
                  <c:v>3.7014348210214015E-2</c:v>
                </c:pt>
                <c:pt idx="23">
                  <c:v>3.056025034608081E-2</c:v>
                </c:pt>
                <c:pt idx="24">
                  <c:v>3.0978398668881447E-2</c:v>
                </c:pt>
                <c:pt idx="25">
                  <c:v>2.5325369732658455E-2</c:v>
                </c:pt>
                <c:pt idx="26">
                  <c:v>7.9507942164818809E-2</c:v>
                </c:pt>
                <c:pt idx="27">
                  <c:v>5.775825150217135E-2</c:v>
                </c:pt>
                <c:pt idx="28">
                  <c:v>1.0802361539913386E-3</c:v>
                </c:pt>
                <c:pt idx="29">
                  <c:v>3.9183862137098825E-2</c:v>
                </c:pt>
                <c:pt idx="30">
                  <c:v>0.15940518821371374</c:v>
                </c:pt>
                <c:pt idx="31">
                  <c:v>0.10218151209193421</c:v>
                </c:pt>
                <c:pt idx="32">
                  <c:v>0.18553539194740662</c:v>
                </c:pt>
                <c:pt idx="33">
                  <c:v>5.3840263693068928E-2</c:v>
                </c:pt>
                <c:pt idx="34">
                  <c:v>0.17370334679495131</c:v>
                </c:pt>
                <c:pt idx="35">
                  <c:v>0.48188176512622138</c:v>
                </c:pt>
                <c:pt idx="36">
                  <c:v>2.859887530016263E-2</c:v>
                </c:pt>
                <c:pt idx="37">
                  <c:v>9.9567763506251145E-3</c:v>
                </c:pt>
                <c:pt idx="38">
                  <c:v>0.18489222709191186</c:v>
                </c:pt>
                <c:pt idx="39">
                  <c:v>1.9699591919469669E-2</c:v>
                </c:pt>
                <c:pt idx="40">
                  <c:v>1.8341547778716369E-2</c:v>
                </c:pt>
                <c:pt idx="41">
                  <c:v>2.5527542260889288E-3</c:v>
                </c:pt>
                <c:pt idx="42">
                  <c:v>2.84769937031943E-2</c:v>
                </c:pt>
                <c:pt idx="43">
                  <c:v>6.5182106508757331E-2</c:v>
                </c:pt>
                <c:pt idx="44">
                  <c:v>4.3096329231976697E-2</c:v>
                </c:pt>
                <c:pt idx="45">
                  <c:v>0.1163601720375808</c:v>
                </c:pt>
                <c:pt idx="46">
                  <c:v>9.7904512011302347E-2</c:v>
                </c:pt>
                <c:pt idx="47">
                  <c:v>9.9879884880663267E-2</c:v>
                </c:pt>
                <c:pt idx="48">
                  <c:v>0.19871967402109961</c:v>
                </c:pt>
                <c:pt idx="49">
                  <c:v>4.2501048080666022E-2</c:v>
                </c:pt>
                <c:pt idx="50">
                  <c:v>0.29255918142769849</c:v>
                </c:pt>
                <c:pt idx="51">
                  <c:v>3.746817432141214E-2</c:v>
                </c:pt>
                <c:pt idx="52">
                  <c:v>2.9507063466049145E-3</c:v>
                </c:pt>
                <c:pt idx="53">
                  <c:v>1.0216602086273301E-2</c:v>
                </c:pt>
                <c:pt idx="54">
                  <c:v>0.14689232298508464</c:v>
                </c:pt>
                <c:pt idx="55">
                  <c:v>3.5126917887217973E-2</c:v>
                </c:pt>
                <c:pt idx="56">
                  <c:v>7.2191977432652828E-3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335-0345-88EA-5B4E2BE5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</a:t>
                </a:r>
              </a:p>
            </c:rich>
          </c:tx>
          <c:layout>
            <c:manualLayout>
              <c:xMode val="edge"/>
              <c:yMode val="edge"/>
              <c:x val="0.4039523082662736"/>
              <c:y val="0.161612122287799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  <c:majorUnit val="10"/>
      </c:valAx>
      <c:valAx>
        <c:axId val="515852303"/>
        <c:scaling>
          <c:logBase val="10"/>
          <c:orientation val="minMax"/>
          <c:max val="1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DNA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ONPFDNA vs ONPF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84D7FE6-D057-2047-9A4C-DF5731F6C3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A49-2C4D-84FD-5E9B743787A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0FEFA9-E161-5946-A916-7919E26736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A49-2C4D-84FD-5E9B743787A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6097C1-37AF-DD48-AF91-5296154608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A49-2C4D-84FD-5E9B743787A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512C95A-8245-AF47-A1AD-D07F20F32F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A49-2C4D-84FD-5E9B743787A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E765696-D1DF-7141-BECF-99F461F174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A49-2C4D-84FD-5E9B743787A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71FF646-60C0-5247-8136-5D8D3BF282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A49-2C4D-84FD-5E9B743787A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A44579A-2645-D64E-903E-8BFE7BC427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A49-2C4D-84FD-5E9B743787A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5F83864-1DA3-FA44-830D-9C8B838BAD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A49-2C4D-84FD-5E9B743787A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91B3442-751C-474A-833B-AB4523BADB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A49-2C4D-84FD-5E9B743787A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284C550-ACD7-ED4E-B875-90DBB50931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A49-2C4D-84FD-5E9B743787A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460EFBA-3D02-544F-B761-0F68F7F639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A49-2C4D-84FD-5E9B743787A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215E0AD-AF4B-A947-815F-CCA488300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A49-2C4D-84FD-5E9B743787A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CB2966B-CB71-9B4F-BBD9-FF2B1F14BA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A49-2C4D-84FD-5E9B743787A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ED92A59-C0A2-F541-A091-C1912995F2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A49-2C4D-84FD-5E9B743787A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1FA48A8-F475-C340-9C3B-E246B107AC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A49-2C4D-84FD-5E9B743787A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90E3BD3-C748-0D46-940F-6C51CF74C3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A49-2C4D-84FD-5E9B743787A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9C2266D-0A4D-3047-9EEA-33BF0BB9C3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A49-2C4D-84FD-5E9B743787A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136A669-8434-8948-93AD-6157E09C03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A49-2C4D-84FD-5E9B743787A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34B5091-E2C1-BD4E-B6EE-16B99C59E7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A49-2C4D-84FD-5E9B743787A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E6C30E1-8B93-F345-A0B6-C7060CD1C4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A49-2C4D-84FD-5E9B743787A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296E2AD-FF29-A144-9FAD-7CCCE98CC9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A49-2C4D-84FD-5E9B743787A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16DE4D6-3327-0642-A4D2-9D3469135E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A49-2C4D-84FD-5E9B743787A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F1F11B8-9F66-8D45-A1DC-CBDEB6FCA2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A49-2C4D-84FD-5E9B743787A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5E0B4D5-9DF2-B949-8405-6016436996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A49-2C4D-84FD-5E9B743787A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F7E3ECD-ECA8-014D-81BE-6E9B09610C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A49-2C4D-84FD-5E9B743787A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F45C963-BC8B-D344-8EDD-04577FCEC8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A49-2C4D-84FD-5E9B743787A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0901C91-67FB-CA4B-9CC4-987FC328D0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A49-2C4D-84FD-5E9B743787A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F0BD1DD-EB69-7448-AA5B-0CD198A9AD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A49-2C4D-84FD-5E9B743787A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6845571-D051-6043-8161-0AE28578BB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A49-2C4D-84FD-5E9B743787A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50DF060-9289-4546-ABD4-D6FBB5F046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A49-2C4D-84FD-5E9B743787A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9638850-424B-0A47-89BE-A266F1C124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A49-2C4D-84FD-5E9B743787A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3E29670-9FA0-1944-8C47-733EECF6FE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A49-2C4D-84FD-5E9B743787A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9007B67-B609-2B43-ADF6-2A998C949A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A49-2C4D-84FD-5E9B743787A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9C5D284-9E8F-8A42-A7E3-69CB2988BF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A49-2C4D-84FD-5E9B743787A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C1A2E5F-785C-C44C-A526-7B964F5020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A49-2C4D-84FD-5E9B743787A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ACBDD80-84DD-294F-B355-585541251E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A49-2C4D-84FD-5E9B743787A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6D67231-FB8C-7C4E-9065-9F39F56A47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A49-2C4D-84FD-5E9B743787A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648DFF5-D858-3C49-BB2B-741E71BFE3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A49-2C4D-84FD-5E9B743787A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95F76CB-BADC-F84B-A300-C293229602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A49-2C4D-84FD-5E9B743787A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2D836EA-2C8B-6F42-9C53-54ED0BAB39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A49-2C4D-84FD-5E9B743787A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B23CEFF-340F-E44F-8AF4-80F25EB4E1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A49-2C4D-84FD-5E9B743787A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B9FEA53-D45C-9041-BF45-1BDA4A7B50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A49-2C4D-84FD-5E9B743787A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2712BD2-4B05-AF40-9019-27FA340015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A49-2C4D-84FD-5E9B743787A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B136A61-1581-9045-97B4-F4CC007734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A49-2C4D-84FD-5E9B743787A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F7895C8-DE8D-FD44-9DC6-139CB3AFE5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A49-2C4D-84FD-5E9B743787A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978C0DF-0EBA-184D-84AE-ABBD7452AC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A49-2C4D-84FD-5E9B743787A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0C83AD17-7ED6-D746-B8C4-A825ABF9D1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A49-2C4D-84FD-5E9B743787A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0640BA7-5612-DE4C-8BFC-6C0791AECA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A49-2C4D-84FD-5E9B743787A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C5DA0C9-99D1-9A45-B022-CCBF6053AB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A49-2C4D-84FD-5E9B743787A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9851B55-75F4-FE4B-BB63-6C7A44EB6E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A49-2C4D-84FD-5E9B743787A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C5B273D-D5CD-324F-A402-96219D1181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A49-2C4D-84FD-5E9B743787A7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92B67055-7F02-214C-94F6-8EE020497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A49-2C4D-84FD-5E9B743787A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81B2FB4-0F79-1344-A071-F0EADDC55F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A49-2C4D-84FD-5E9B743787A7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AF97A96-026C-A34B-B20B-4FD8ECA099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A49-2C4D-84FD-5E9B743787A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5374328-976C-6548-AF4D-FB4133D931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A49-2C4D-84FD-5E9B743787A7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9BBD14C3-5C59-884C-BCAE-FDCE4EF399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A49-2C4D-84FD-5E9B743787A7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4EACBB0-3C5A-9E4E-92AC-DB7194F25F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A49-2C4D-84FD-5E9B743787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19050" anchor="ctr" anchorCtr="1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ONPFDNA!$N$2:$N$58</c:f>
              <c:numCache>
                <c:formatCode>0.0E+00</c:formatCode>
                <c:ptCount val="57"/>
                <c:pt idx="0">
                  <c:v>6.8214952287898797E-3</c:v>
                </c:pt>
                <c:pt idx="1">
                  <c:v>0.23813670481197419</c:v>
                </c:pt>
                <c:pt idx="2">
                  <c:v>0.12043211877247775</c:v>
                </c:pt>
                <c:pt idx="3">
                  <c:v>7.6711289461404014E-2</c:v>
                </c:pt>
                <c:pt idx="4">
                  <c:v>0.19309397078325685</c:v>
                </c:pt>
                <c:pt idx="5">
                  <c:v>1.3805660126942304E-3</c:v>
                </c:pt>
                <c:pt idx="6">
                  <c:v>8.8614088574551966E-3</c:v>
                </c:pt>
                <c:pt idx="7">
                  <c:v>5.7983620716569387E-3</c:v>
                </c:pt>
                <c:pt idx="8">
                  <c:v>6.6830590173581936E-2</c:v>
                </c:pt>
                <c:pt idx="9">
                  <c:v>3.9585406240151021E-2</c:v>
                </c:pt>
                <c:pt idx="10">
                  <c:v>5.2805550498908366E-2</c:v>
                </c:pt>
                <c:pt idx="11">
                  <c:v>0.23614407396063855</c:v>
                </c:pt>
                <c:pt idx="12">
                  <c:v>1.5779786706621692E-2</c:v>
                </c:pt>
                <c:pt idx="13">
                  <c:v>1.7376874667103661E-2</c:v>
                </c:pt>
                <c:pt idx="14">
                  <c:v>0.10994269460530973</c:v>
                </c:pt>
                <c:pt idx="15">
                  <c:v>7.4114101597764923E-2</c:v>
                </c:pt>
                <c:pt idx="16">
                  <c:v>0.10580185406667561</c:v>
                </c:pt>
                <c:pt idx="17">
                  <c:v>4.5621923337899007E-3</c:v>
                </c:pt>
                <c:pt idx="18">
                  <c:v>6.8477946778415205E-2</c:v>
                </c:pt>
                <c:pt idx="19">
                  <c:v>1.7869457344568577E-2</c:v>
                </c:pt>
                <c:pt idx="20">
                  <c:v>8.5468872815071525E-2</c:v>
                </c:pt>
                <c:pt idx="21">
                  <c:v>1.6293914117959826E-2</c:v>
                </c:pt>
                <c:pt idx="22">
                  <c:v>2.9840500596108755E-2</c:v>
                </c:pt>
                <c:pt idx="23">
                  <c:v>2.2757482357993398E-2</c:v>
                </c:pt>
                <c:pt idx="24">
                  <c:v>0.26593148852112586</c:v>
                </c:pt>
                <c:pt idx="25">
                  <c:v>7.1573984839991809E-4</c:v>
                </c:pt>
                <c:pt idx="26">
                  <c:v>7.4171245341807981E-2</c:v>
                </c:pt>
                <c:pt idx="27">
                  <c:v>5.1181010257629223E-2</c:v>
                </c:pt>
                <c:pt idx="28">
                  <c:v>0</c:v>
                </c:pt>
                <c:pt idx="29">
                  <c:v>4.8153231633229668E-2</c:v>
                </c:pt>
                <c:pt idx="30">
                  <c:v>0.11346691836901283</c:v>
                </c:pt>
                <c:pt idx="31">
                  <c:v>8.4145945200266012E-2</c:v>
                </c:pt>
                <c:pt idx="32">
                  <c:v>5.8122196794511014E-2</c:v>
                </c:pt>
                <c:pt idx="33">
                  <c:v>5.7293473078134052E-2</c:v>
                </c:pt>
                <c:pt idx="34">
                  <c:v>0.14086860301410536</c:v>
                </c:pt>
                <c:pt idx="35">
                  <c:v>8.0736604675436474E-2</c:v>
                </c:pt>
                <c:pt idx="36">
                  <c:v>1.7411684172070525E-2</c:v>
                </c:pt>
                <c:pt idx="37">
                  <c:v>6.9042444080689097E-3</c:v>
                </c:pt>
                <c:pt idx="38">
                  <c:v>6.6168917028925182E-3</c:v>
                </c:pt>
                <c:pt idx="39">
                  <c:v>2.1264268043212822E-2</c:v>
                </c:pt>
                <c:pt idx="40">
                  <c:v>1.3477106140833207E-2</c:v>
                </c:pt>
                <c:pt idx="41">
                  <c:v>1.5302666765550606E-3</c:v>
                </c:pt>
                <c:pt idx="42">
                  <c:v>2.4860391362668276E-2</c:v>
                </c:pt>
                <c:pt idx="43">
                  <c:v>0.13920933503361119</c:v>
                </c:pt>
                <c:pt idx="44">
                  <c:v>2.9970700928721481E-2</c:v>
                </c:pt>
                <c:pt idx="45">
                  <c:v>0.10473688382302376</c:v>
                </c:pt>
                <c:pt idx="46">
                  <c:v>0.1066843233303333</c:v>
                </c:pt>
                <c:pt idx="47">
                  <c:v>0.10440643588379554</c:v>
                </c:pt>
                <c:pt idx="48">
                  <c:v>9.2610761619017337E-2</c:v>
                </c:pt>
                <c:pt idx="49">
                  <c:v>4.9199849877572609E-2</c:v>
                </c:pt>
                <c:pt idx="50">
                  <c:v>4.6749195676464989E-2</c:v>
                </c:pt>
                <c:pt idx="51">
                  <c:v>3.377645803231296E-2</c:v>
                </c:pt>
                <c:pt idx="52">
                  <c:v>2.633953635888519E-3</c:v>
                </c:pt>
                <c:pt idx="53">
                  <c:v>2.2659054621280834E-2</c:v>
                </c:pt>
                <c:pt idx="54">
                  <c:v>3.8136593278477203E-2</c:v>
                </c:pt>
                <c:pt idx="55">
                  <c:v>0.13115294081977222</c:v>
                </c:pt>
                <c:pt idx="56">
                  <c:v>5.5258750180790326E-3</c:v>
                </c:pt>
              </c:numCache>
            </c:numRef>
          </c:xVal>
          <c:yVal>
            <c:numRef>
              <c:f>ONPF!$N$2:$N$58</c:f>
              <c:numCache>
                <c:formatCode>0.0E+00</c:formatCode>
                <c:ptCount val="57"/>
                <c:pt idx="0">
                  <c:v>1.736585105200545E-3</c:v>
                </c:pt>
                <c:pt idx="1">
                  <c:v>4.8156406907331813E-2</c:v>
                </c:pt>
                <c:pt idx="2">
                  <c:v>6.53790820749936E-2</c:v>
                </c:pt>
                <c:pt idx="3">
                  <c:v>6.9194272293264358E-2</c:v>
                </c:pt>
                <c:pt idx="4">
                  <c:v>6.0766932406098796E-2</c:v>
                </c:pt>
                <c:pt idx="5">
                  <c:v>0.12197911229763835</c:v>
                </c:pt>
                <c:pt idx="6">
                  <c:v>5.5266254863727176E-3</c:v>
                </c:pt>
                <c:pt idx="7">
                  <c:v>5.9879898233105341E-2</c:v>
                </c:pt>
                <c:pt idx="8">
                  <c:v>5.3719230170654622E-2</c:v>
                </c:pt>
                <c:pt idx="9">
                  <c:v>0.40866932021172575</c:v>
                </c:pt>
                <c:pt idx="10">
                  <c:v>3.2468740480793547E-2</c:v>
                </c:pt>
                <c:pt idx="11">
                  <c:v>0.20725306776714347</c:v>
                </c:pt>
                <c:pt idx="12">
                  <c:v>0.17447475278268332</c:v>
                </c:pt>
                <c:pt idx="13">
                  <c:v>3.206931243142231E-2</c:v>
                </c:pt>
                <c:pt idx="14">
                  <c:v>1.5147766356403499E-2</c:v>
                </c:pt>
                <c:pt idx="15">
                  <c:v>7.9948311192563543E-2</c:v>
                </c:pt>
                <c:pt idx="16">
                  <c:v>8.5671789602616871E-2</c:v>
                </c:pt>
                <c:pt idx="17">
                  <c:v>7.6257471796218071E-2</c:v>
                </c:pt>
                <c:pt idx="18">
                  <c:v>5.4677977989836521E-2</c:v>
                </c:pt>
                <c:pt idx="19">
                  <c:v>9.6056396916562758E-2</c:v>
                </c:pt>
                <c:pt idx="20">
                  <c:v>7.4244643162980295E-2</c:v>
                </c:pt>
                <c:pt idx="21">
                  <c:v>1.5230316754376539E-2</c:v>
                </c:pt>
                <c:pt idx="22">
                  <c:v>2.0511050427431568E-3</c:v>
                </c:pt>
                <c:pt idx="23">
                  <c:v>0.31186212436735561</c:v>
                </c:pt>
                <c:pt idx="24">
                  <c:v>3.0999116156876141E-2</c:v>
                </c:pt>
                <c:pt idx="25">
                  <c:v>2.7559806565519616E-3</c:v>
                </c:pt>
                <c:pt idx="26">
                  <c:v>4.7807442999400075E-2</c:v>
                </c:pt>
                <c:pt idx="27">
                  <c:v>5.4408877542631608E-2</c:v>
                </c:pt>
                <c:pt idx="28">
                  <c:v>1.3537871308992685E-5</c:v>
                </c:pt>
                <c:pt idx="29">
                  <c:v>3.1258871966726602E-2</c:v>
                </c:pt>
                <c:pt idx="30">
                  <c:v>9.446440180864063E-2</c:v>
                </c:pt>
                <c:pt idx="31">
                  <c:v>7.9035673387470223E-2</c:v>
                </c:pt>
                <c:pt idx="32">
                  <c:v>1.6580677917389746E-2</c:v>
                </c:pt>
                <c:pt idx="33">
                  <c:v>3.3417056595167707E-2</c:v>
                </c:pt>
                <c:pt idx="34">
                  <c:v>0.10162387751950584</c:v>
                </c:pt>
                <c:pt idx="35">
                  <c:v>6.6898834703689278E-2</c:v>
                </c:pt>
                <c:pt idx="36">
                  <c:v>3.6669630709263698E-2</c:v>
                </c:pt>
                <c:pt idx="37">
                  <c:v>9.3192906348352963E-3</c:v>
                </c:pt>
                <c:pt idx="38">
                  <c:v>9.4388777591552196E-3</c:v>
                </c:pt>
                <c:pt idx="39">
                  <c:v>8.074318525264813E-3</c:v>
                </c:pt>
                <c:pt idx="40">
                  <c:v>2.2610054749689044E-2</c:v>
                </c:pt>
                <c:pt idx="41">
                  <c:v>1.2945156117003347E-3</c:v>
                </c:pt>
                <c:pt idx="42">
                  <c:v>2.3832587647146793E-2</c:v>
                </c:pt>
                <c:pt idx="43">
                  <c:v>0.72305104944789322</c:v>
                </c:pt>
                <c:pt idx="44">
                  <c:v>0.34214461305694815</c:v>
                </c:pt>
                <c:pt idx="45">
                  <c:v>0.86055589546180888</c:v>
                </c:pt>
                <c:pt idx="46">
                  <c:v>8.7519829408561012E-2</c:v>
                </c:pt>
                <c:pt idx="47">
                  <c:v>1.9168842553607603E-2</c:v>
                </c:pt>
                <c:pt idx="48">
                  <c:v>0.22227190745019784</c:v>
                </c:pt>
                <c:pt idx="49">
                  <c:v>4.4725836462803641E-2</c:v>
                </c:pt>
                <c:pt idx="50">
                  <c:v>3.8747324127493536E-2</c:v>
                </c:pt>
                <c:pt idx="51">
                  <c:v>0.39099555584110063</c:v>
                </c:pt>
                <c:pt idx="52">
                  <c:v>3.6438224845556394E-2</c:v>
                </c:pt>
                <c:pt idx="53">
                  <c:v>1.1798628268239575E-2</c:v>
                </c:pt>
                <c:pt idx="54">
                  <c:v>2.3524028407575174E-2</c:v>
                </c:pt>
                <c:pt idx="55">
                  <c:v>1.831214478812427E-2</c:v>
                </c:pt>
                <c:pt idx="56">
                  <c:v>6.8732024159124071E-3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A49-2C4D-84FD-5E9B74378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ONPFDNA</a:t>
                </a:r>
              </a:p>
            </c:rich>
          </c:tx>
          <c:layout>
            <c:manualLayout>
              <c:xMode val="edge"/>
              <c:yMode val="edge"/>
              <c:x val="0.34929831555865642"/>
              <c:y val="0.166250000000000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  <c:majorUnit val="10"/>
      </c:valAx>
      <c:valAx>
        <c:axId val="515852303"/>
        <c:scaling>
          <c:logBase val="10"/>
          <c:orientation val="minMax"/>
          <c:max val="1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apo vs DNA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F5C63E4-7C34-054F-B2E4-2C8E076B49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35-0345-88EA-5B4E2BE5A2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11E8C17-DBE6-F443-9CA2-7CA08D17A2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335-0345-88EA-5B4E2BE5A2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005BB71-710C-234B-8BBD-350C328109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35-0345-88EA-5B4E2BE5A2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B3AA984-79F3-8545-9D14-63587E232C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35-0345-88EA-5B4E2BE5A2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1EBA36F-E722-5B45-BE0A-CC952B5BD4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35-0345-88EA-5B4E2BE5A29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8B8A229-B4B3-A847-8E3E-666936A995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35-0345-88EA-5B4E2BE5A2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10EFB8A-17BD-794B-AC39-6041123B32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35-0345-88EA-5B4E2BE5A2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3292AEE-E7EC-304A-B968-70E235C829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35-0345-88EA-5B4E2BE5A2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5CDCA6A-54B7-5344-B10C-EFD389406E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335-0345-88EA-5B4E2BE5A2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10A1C3-224D-8146-A91C-CD69798076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335-0345-88EA-5B4E2BE5A29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FCF62BD-674A-BA47-AE54-0C096FB215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335-0345-88EA-5B4E2BE5A29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F5AA0DC-AB0D-FB4B-B37F-E540F7069E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335-0345-88EA-5B4E2BE5A29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1886E62-AD41-334B-9232-C3FCA30091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335-0345-88EA-5B4E2BE5A29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28E78FB-E5A0-D146-A550-00AF244C5C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335-0345-88EA-5B4E2BE5A29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3410AAE-D1E6-3D4F-B13E-6F8B8CEBD9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335-0345-88EA-5B4E2BE5A29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2188149-B593-BE4B-9B45-1C7673EF9C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335-0345-88EA-5B4E2BE5A29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6C40B69-75CE-A640-A30C-F3BA7C4F14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335-0345-88EA-5B4E2BE5A29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9D474C6-9557-D842-95C6-B1A479FEFC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335-0345-88EA-5B4E2BE5A29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67E0C29-392F-024A-A883-D25EEC23A9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335-0345-88EA-5B4E2BE5A29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D627880-EF24-6F42-80E5-23D1316CD6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335-0345-88EA-5B4E2BE5A29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F639151-CA69-EB45-BC8F-8F083A842B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335-0345-88EA-5B4E2BE5A29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8EE7561-7DCD-964F-92F9-48CD74A4AE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335-0345-88EA-5B4E2BE5A29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1416C58-591A-4243-982C-361918E587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335-0345-88EA-5B4E2BE5A29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CFCAE08-C6EB-CD4E-90EA-55A1FE4F13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335-0345-88EA-5B4E2BE5A29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0E3DAD7-261A-854A-9E38-54C3C476B2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335-0345-88EA-5B4E2BE5A29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A2F6F35-C92C-F54E-969C-7C74C4DA4C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335-0345-88EA-5B4E2BE5A29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3808E0A-CD87-5648-8627-824153C9C3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335-0345-88EA-5B4E2BE5A29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D530CCE-627C-0D4A-B1D5-3DBAD7C33A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335-0345-88EA-5B4E2BE5A29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C95C64F-1859-4B4F-985B-B4C564A117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335-0345-88EA-5B4E2BE5A29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C58C03C-8F32-B043-A2A2-E0BB07DA7A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335-0345-88EA-5B4E2BE5A29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1F7F35E-2C81-4C4C-8B8B-F1BE3C49A1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335-0345-88EA-5B4E2BE5A29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8EA038A-50C4-264C-AAA1-4593ED6391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335-0345-88EA-5B4E2BE5A29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8C3F5C9-CBC9-1042-BB5C-0E34C8645F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335-0345-88EA-5B4E2BE5A29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4190FD8-5832-844E-B931-30DAC06E27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335-0345-88EA-5B4E2BE5A29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4E3B15C-59C3-9E47-86AE-B4A5CE49B0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335-0345-88EA-5B4E2BE5A29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DB16DD5-7349-3C48-A943-50233FE9C7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335-0345-88EA-5B4E2BE5A29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7F39289-DC60-B448-84A2-A6B2255C36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335-0345-88EA-5B4E2BE5A29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4583505-4C42-1C49-9CD0-F5221879A5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335-0345-88EA-5B4E2BE5A29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BB1BEA1-E2AB-104C-89CF-FBEA115F9D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335-0345-88EA-5B4E2BE5A29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811DBE6-AF6A-8B4D-A960-7E127DFBD5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335-0345-88EA-5B4E2BE5A29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B0A3F4F-BC6D-7A47-9F0C-60F0A96EDC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335-0345-88EA-5B4E2BE5A29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E1CB532-3EDD-3343-98C5-8A75983546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335-0345-88EA-5B4E2BE5A29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1D382C5-3B2A-4647-B9D0-F7A6A78252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335-0345-88EA-5B4E2BE5A29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1765CB3-2937-5246-8B82-60DF906FFD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335-0345-88EA-5B4E2BE5A29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88325A9-820E-0744-A8C3-228A141D64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335-0345-88EA-5B4E2BE5A29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03240C1-4962-854F-8C25-8286B76719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335-0345-88EA-5B4E2BE5A29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BFE2FA9-8902-DD45-9CAA-8C7BD2615B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335-0345-88EA-5B4E2BE5A29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AC47472-CA9F-2E4F-86E8-5E6A1DD9A5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335-0345-88EA-5B4E2BE5A29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179B509-DFF6-D944-9D08-4FCC4B6F6D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335-0345-88EA-5B4E2BE5A29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E5F9EAE-74B7-DB4C-806D-9C0BD9FB8F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335-0345-88EA-5B4E2BE5A29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EE3E79C-F3B9-4044-AB67-29F5C15F7C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335-0345-88EA-5B4E2BE5A29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43A8D953-E96F-D948-8323-0C17E02F7B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335-0345-88EA-5B4E2BE5A29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CE9E7A5-2F54-0D4F-82DD-590426F3E2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335-0345-88EA-5B4E2BE5A29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F2975F1-1E89-AE48-88F2-410A5491A0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335-0345-88EA-5B4E2BE5A29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FCC5C03-494A-5745-876C-8080D7D5ED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335-0345-88EA-5B4E2BE5A29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CA5A99AB-D7DA-7B40-A908-1198273338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335-0345-88EA-5B4E2BE5A29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210546F-3D08-E044-ADCA-C6E09375E2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335-0345-88EA-5B4E2BE5A2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APO!$N$2:$N$58</c:f>
              <c:numCache>
                <c:formatCode>0.0E+00</c:formatCode>
                <c:ptCount val="57"/>
                <c:pt idx="0">
                  <c:v>2.5093000511617232E-3</c:v>
                </c:pt>
                <c:pt idx="1">
                  <c:v>0.30724761746394402</c:v>
                </c:pt>
                <c:pt idx="2">
                  <c:v>9.2521493139933658E-2</c:v>
                </c:pt>
                <c:pt idx="3">
                  <c:v>6.6103004189679002E-2</c:v>
                </c:pt>
                <c:pt idx="4">
                  <c:v>1.477572349518993</c:v>
                </c:pt>
                <c:pt idx="5">
                  <c:v>4.5678700218843285E-3</c:v>
                </c:pt>
                <c:pt idx="6">
                  <c:v>4.2597934115867538E-3</c:v>
                </c:pt>
                <c:pt idx="7">
                  <c:v>4.0462263258636234E-3</c:v>
                </c:pt>
                <c:pt idx="8">
                  <c:v>8.9763015705406207E-2</c:v>
                </c:pt>
                <c:pt idx="9">
                  <c:v>0.53879776561742143</c:v>
                </c:pt>
                <c:pt idx="10">
                  <c:v>3.5502075826393219E-2</c:v>
                </c:pt>
                <c:pt idx="11">
                  <c:v>0.32762133087362721</c:v>
                </c:pt>
                <c:pt idx="12">
                  <c:v>1.6495928598702064E-2</c:v>
                </c:pt>
                <c:pt idx="13">
                  <c:v>5.0293919409250751E-2</c:v>
                </c:pt>
                <c:pt idx="14">
                  <c:v>5.2992067311607792E-2</c:v>
                </c:pt>
                <c:pt idx="15">
                  <c:v>1.1509872755116748E-2</c:v>
                </c:pt>
                <c:pt idx="16">
                  <c:v>9.5907835133092617E-2</c:v>
                </c:pt>
                <c:pt idx="17">
                  <c:v>4.7529884881202765E-3</c:v>
                </c:pt>
                <c:pt idx="18">
                  <c:v>9.5737426214753105E-2</c:v>
                </c:pt>
                <c:pt idx="19">
                  <c:v>1.4543581585005233E-2</c:v>
                </c:pt>
                <c:pt idx="20">
                  <c:v>0.10404339250362664</c:v>
                </c:pt>
                <c:pt idx="21">
                  <c:v>1.7102718337440984E-2</c:v>
                </c:pt>
                <c:pt idx="22">
                  <c:v>9.4923043120448865E-3</c:v>
                </c:pt>
                <c:pt idx="23">
                  <c:v>2.3879816187156518E-2</c:v>
                </c:pt>
                <c:pt idx="24">
                  <c:v>3.1462607468023013E-2</c:v>
                </c:pt>
                <c:pt idx="25">
                  <c:v>2.593320581619088E-3</c:v>
                </c:pt>
                <c:pt idx="26">
                  <c:v>0.11354695425787988</c:v>
                </c:pt>
                <c:pt idx="27">
                  <c:v>4.9043314691058326E-2</c:v>
                </c:pt>
                <c:pt idx="28">
                  <c:v>4.3669724346232681E-3</c:v>
                </c:pt>
                <c:pt idx="29">
                  <c:v>6.2540767892640597E-2</c:v>
                </c:pt>
                <c:pt idx="30">
                  <c:v>0.10805628634461346</c:v>
                </c:pt>
                <c:pt idx="31">
                  <c:v>0.14018948813823365</c:v>
                </c:pt>
                <c:pt idx="32">
                  <c:v>1.4989326719270224E-2</c:v>
                </c:pt>
                <c:pt idx="33">
                  <c:v>5.9471211897736818E-2</c:v>
                </c:pt>
                <c:pt idx="34">
                  <c:v>0.19015913373192186</c:v>
                </c:pt>
                <c:pt idx="35">
                  <c:v>0.1033901778798848</c:v>
                </c:pt>
                <c:pt idx="36">
                  <c:v>3.2210079727310638E-2</c:v>
                </c:pt>
                <c:pt idx="37">
                  <c:v>1.375189258400473E-2</c:v>
                </c:pt>
                <c:pt idx="38">
                  <c:v>1.3813206624522394E-2</c:v>
                </c:pt>
                <c:pt idx="39">
                  <c:v>2.9195238270339499E-2</c:v>
                </c:pt>
                <c:pt idx="40">
                  <c:v>1.1731498402831296E-2</c:v>
                </c:pt>
                <c:pt idx="41">
                  <c:v>2.696630603474946E-3</c:v>
                </c:pt>
                <c:pt idx="42">
                  <c:v>2.7689738663326361E-2</c:v>
                </c:pt>
                <c:pt idx="43">
                  <c:v>6.6771704001733365E-2</c:v>
                </c:pt>
                <c:pt idx="44">
                  <c:v>3.6694337824431059E-2</c:v>
                </c:pt>
                <c:pt idx="45">
                  <c:v>0.13317385656433969</c:v>
                </c:pt>
                <c:pt idx="46">
                  <c:v>0.12009053288859427</c:v>
                </c:pt>
                <c:pt idx="47">
                  <c:v>1.2480773794722465E-2</c:v>
                </c:pt>
                <c:pt idx="48">
                  <c:v>4.6400354590440493E-2</c:v>
                </c:pt>
                <c:pt idx="49">
                  <c:v>5.3380670010319368E-2</c:v>
                </c:pt>
                <c:pt idx="50">
                  <c:v>3.9697195125703126E-2</c:v>
                </c:pt>
                <c:pt idx="51">
                  <c:v>5.1813007268316703E-2</c:v>
                </c:pt>
                <c:pt idx="52">
                  <c:v>2.9915685707131472E-2</c:v>
                </c:pt>
                <c:pt idx="53">
                  <c:v>1.7164137257020706E-2</c:v>
                </c:pt>
                <c:pt idx="54">
                  <c:v>4.098014617533613E-2</c:v>
                </c:pt>
                <c:pt idx="55">
                  <c:v>5.7232257125742585E-2</c:v>
                </c:pt>
                <c:pt idx="56">
                  <c:v>1.00815942825108E-2</c:v>
                </c:pt>
              </c:numCache>
            </c:numRef>
          </c:xVal>
          <c:yVal>
            <c:numRef>
              <c:f>DNA!$N$2:$N$58</c:f>
              <c:numCache>
                <c:formatCode>0.0E+00</c:formatCode>
                <c:ptCount val="57"/>
                <c:pt idx="0">
                  <c:v>6.8063354362316811E-3</c:v>
                </c:pt>
                <c:pt idx="1">
                  <c:v>0.19216761781208114</c:v>
                </c:pt>
                <c:pt idx="2">
                  <c:v>0.16600744160144487</c:v>
                </c:pt>
                <c:pt idx="3">
                  <c:v>7.1119440424258357E-2</c:v>
                </c:pt>
                <c:pt idx="4">
                  <c:v>0.117708840565255</c:v>
                </c:pt>
                <c:pt idx="5">
                  <c:v>7.0641164209283375E-2</c:v>
                </c:pt>
                <c:pt idx="6">
                  <c:v>4.8346806771537949E-3</c:v>
                </c:pt>
                <c:pt idx="7">
                  <c:v>5.0827342173986781E-2</c:v>
                </c:pt>
                <c:pt idx="8">
                  <c:v>7.3196884729062509E-2</c:v>
                </c:pt>
                <c:pt idx="9">
                  <c:v>0.58551302657229154</c:v>
                </c:pt>
                <c:pt idx="10">
                  <c:v>6.0370569315041277E-2</c:v>
                </c:pt>
                <c:pt idx="11">
                  <c:v>0.2355301596826388</c:v>
                </c:pt>
                <c:pt idx="12">
                  <c:v>8.9072240952238035E-2</c:v>
                </c:pt>
                <c:pt idx="13">
                  <c:v>1.9179034418111189E-2</c:v>
                </c:pt>
                <c:pt idx="14">
                  <c:v>9.0184257771337387E-2</c:v>
                </c:pt>
                <c:pt idx="15">
                  <c:v>9.1537446918996707E-2</c:v>
                </c:pt>
                <c:pt idx="16">
                  <c:v>9.4674730048824582E-2</c:v>
                </c:pt>
                <c:pt idx="17">
                  <c:v>0.10219552243966096</c:v>
                </c:pt>
                <c:pt idx="18">
                  <c:v>7.0169055685617904E-2</c:v>
                </c:pt>
                <c:pt idx="19">
                  <c:v>1.3973954483601754E-2</c:v>
                </c:pt>
                <c:pt idx="20">
                  <c:v>9.5701784207628038E-2</c:v>
                </c:pt>
                <c:pt idx="21">
                  <c:v>1.9991175979960505E-2</c:v>
                </c:pt>
                <c:pt idx="22">
                  <c:v>3.7014348210214015E-2</c:v>
                </c:pt>
                <c:pt idx="23">
                  <c:v>3.056025034608081E-2</c:v>
                </c:pt>
                <c:pt idx="24">
                  <c:v>3.0978398668881447E-2</c:v>
                </c:pt>
                <c:pt idx="25">
                  <c:v>2.5325369732658455E-2</c:v>
                </c:pt>
                <c:pt idx="26">
                  <c:v>7.9507942164818809E-2</c:v>
                </c:pt>
                <c:pt idx="27">
                  <c:v>5.775825150217135E-2</c:v>
                </c:pt>
                <c:pt idx="28">
                  <c:v>1.0802361539913386E-3</c:v>
                </c:pt>
                <c:pt idx="29">
                  <c:v>3.9183862137098825E-2</c:v>
                </c:pt>
                <c:pt idx="30">
                  <c:v>0.15940518821371374</c:v>
                </c:pt>
                <c:pt idx="31">
                  <c:v>0.10218151209193421</c:v>
                </c:pt>
                <c:pt idx="32">
                  <c:v>0.18553539194740662</c:v>
                </c:pt>
                <c:pt idx="33">
                  <c:v>5.3840263693068928E-2</c:v>
                </c:pt>
                <c:pt idx="34">
                  <c:v>0.17370334679495131</c:v>
                </c:pt>
                <c:pt idx="35">
                  <c:v>0.48188176512622138</c:v>
                </c:pt>
                <c:pt idx="36">
                  <c:v>2.859887530016263E-2</c:v>
                </c:pt>
                <c:pt idx="37">
                  <c:v>9.9567763506251145E-3</c:v>
                </c:pt>
                <c:pt idx="38">
                  <c:v>0.18489222709191186</c:v>
                </c:pt>
                <c:pt idx="39">
                  <c:v>1.9699591919469669E-2</c:v>
                </c:pt>
                <c:pt idx="40">
                  <c:v>1.8341547778716369E-2</c:v>
                </c:pt>
                <c:pt idx="41">
                  <c:v>2.5527542260889288E-3</c:v>
                </c:pt>
                <c:pt idx="42">
                  <c:v>2.84769937031943E-2</c:v>
                </c:pt>
                <c:pt idx="43">
                  <c:v>6.5182106508757331E-2</c:v>
                </c:pt>
                <c:pt idx="44">
                  <c:v>4.3096329231976697E-2</c:v>
                </c:pt>
                <c:pt idx="45">
                  <c:v>0.1163601720375808</c:v>
                </c:pt>
                <c:pt idx="46">
                  <c:v>9.7904512011302347E-2</c:v>
                </c:pt>
                <c:pt idx="47">
                  <c:v>9.9879884880663267E-2</c:v>
                </c:pt>
                <c:pt idx="48">
                  <c:v>0.19871967402109961</c:v>
                </c:pt>
                <c:pt idx="49">
                  <c:v>4.2501048080666022E-2</c:v>
                </c:pt>
                <c:pt idx="50">
                  <c:v>0.29255918142769849</c:v>
                </c:pt>
                <c:pt idx="51">
                  <c:v>3.746817432141214E-2</c:v>
                </c:pt>
                <c:pt idx="52">
                  <c:v>2.9507063466049145E-3</c:v>
                </c:pt>
                <c:pt idx="53">
                  <c:v>1.0216602086273301E-2</c:v>
                </c:pt>
                <c:pt idx="54">
                  <c:v>0.14689232298508464</c:v>
                </c:pt>
                <c:pt idx="55">
                  <c:v>3.5126917887217973E-2</c:v>
                </c:pt>
                <c:pt idx="56">
                  <c:v>7.2191977432652828E-3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335-0345-88EA-5B4E2BE5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APO</a:t>
                </a:r>
              </a:p>
            </c:rich>
          </c:tx>
          <c:layout>
            <c:manualLayout>
              <c:xMode val="edge"/>
              <c:yMode val="edge"/>
              <c:x val="0.42124575571089945"/>
              <c:y val="0.166250135196384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  <c:majorUnit val="10"/>
      </c:valAx>
      <c:valAx>
        <c:axId val="515852303"/>
        <c:scaling>
          <c:logBase val="10"/>
          <c:orientation val="minMax"/>
          <c:max val="1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DNA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ONPF vs TMG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D6202B6-F45A-684D-9848-EE007EF951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35-0345-88EA-5B4E2BE5A2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CEBCF2-3788-B74B-8191-E5B63F5A70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335-0345-88EA-5B4E2BE5A2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408551C-A6C7-2040-A0D3-9E2FD3A580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35-0345-88EA-5B4E2BE5A2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0C2420C-4F97-614E-8145-51E2D09B64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35-0345-88EA-5B4E2BE5A2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F440A57-874F-CC46-8A3D-E88ACB942A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35-0345-88EA-5B4E2BE5A29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2DD0603-132B-A84B-94BB-1578EC8D1A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35-0345-88EA-5B4E2BE5A2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CF06135-B718-6B4A-92FD-283A34396B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35-0345-88EA-5B4E2BE5A2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9A9AAA4-1A95-0C48-9DD2-3439F8778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35-0345-88EA-5B4E2BE5A2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0D3F628-1B1E-3949-B97B-660AFE1BEA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335-0345-88EA-5B4E2BE5A2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AF0C333-0EE0-C947-B3B1-05FFDBE1B1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335-0345-88EA-5B4E2BE5A29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B9E059C-CCD1-C74B-92FF-D2A3C1080B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335-0345-88EA-5B4E2BE5A29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EEBA15F-12E1-2941-A2F3-8602938AEB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335-0345-88EA-5B4E2BE5A29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627FC1A-04F8-1341-8343-47A595C1E8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335-0345-88EA-5B4E2BE5A29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41CDF17-EAC9-8F40-BB86-A21D5D3B18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335-0345-88EA-5B4E2BE5A29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4C4C442-3326-A34A-BF2C-E9DD93DA8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335-0345-88EA-5B4E2BE5A29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40DBF3C-8119-F74A-8E53-C43DD8BEF6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335-0345-88EA-5B4E2BE5A29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816C02E-C50F-604C-B55E-E501E057FD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335-0345-88EA-5B4E2BE5A29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1106C10-11AD-9048-9B03-D1D291BF47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335-0345-88EA-5B4E2BE5A29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1B0F128-820D-A74A-8296-F766421580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335-0345-88EA-5B4E2BE5A29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DAEF3F5-AF80-5F49-811D-FB86F5888F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335-0345-88EA-5B4E2BE5A29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FCDCCB3-9594-7C47-85B2-656EB34E4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335-0345-88EA-5B4E2BE5A29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9A2F4D2-ACD7-2D4C-8CDD-02E7635754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335-0345-88EA-5B4E2BE5A29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A3FB976-E421-9D4B-8881-410BF5081E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335-0345-88EA-5B4E2BE5A29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00E62BA-EB80-634A-860F-5F064FD6D1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335-0345-88EA-5B4E2BE5A29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8320CA2-86C8-A449-AF04-50F27456B6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335-0345-88EA-5B4E2BE5A29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D9CE9C3-E93C-264E-97B7-19E842519B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335-0345-88EA-5B4E2BE5A29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B8E8424-1589-844C-AD1C-BF8397E307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335-0345-88EA-5B4E2BE5A29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444EEFF-154D-3144-8DA2-3790A0583C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335-0345-88EA-5B4E2BE5A29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3C4D8B8-AE8C-D947-94A3-3FBD2E58F6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335-0345-88EA-5B4E2BE5A29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B900454-7A35-1141-B2E9-C3B57FC96A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335-0345-88EA-5B4E2BE5A29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F1458B2-D99E-7643-B0FE-2068F3D9FD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335-0345-88EA-5B4E2BE5A29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5BAB81D-0118-9449-B547-3064D0F9EE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335-0345-88EA-5B4E2BE5A29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401E600-7706-D14F-AAC6-AFE9938858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335-0345-88EA-5B4E2BE5A29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C7451F1-4740-CB4E-9B2A-3770CAFA87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335-0345-88EA-5B4E2BE5A29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898F334-5D61-A946-952F-39E255F7E7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335-0345-88EA-5B4E2BE5A29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ED68752-0997-B048-B86E-EDB4B5E759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335-0345-88EA-5B4E2BE5A29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08529EF-337D-6449-92E5-843ECF5C30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335-0345-88EA-5B4E2BE5A29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3B490B5-3F0F-724F-98AB-963B4095E5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335-0345-88EA-5B4E2BE5A29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D088642-28DB-4940-8B70-8CE96FF9AC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335-0345-88EA-5B4E2BE5A29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3DD0773-561F-6845-8E0F-AFBF812DCC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335-0345-88EA-5B4E2BE5A29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C29D94D-C4EA-4446-9416-411E48E6CE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335-0345-88EA-5B4E2BE5A29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A64D1CD-F5B7-3C4F-ABF7-D1B04459B7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335-0345-88EA-5B4E2BE5A29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AE4B61C-19B1-DD4A-AE0A-D63746F4AA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335-0345-88EA-5B4E2BE5A29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20AE79C-CD2D-C146-AF53-8BA31446EF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335-0345-88EA-5B4E2BE5A29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6A1A344-8DA0-3347-8F77-6F57E3CEBF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335-0345-88EA-5B4E2BE5A29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3CB28E8-2425-1741-B740-2BBABDC84C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335-0345-88EA-5B4E2BE5A29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66B9144-1676-8444-B028-A8DE094F74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335-0345-88EA-5B4E2BE5A29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A2E31B5-C980-DA42-97B3-96A174FD98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335-0345-88EA-5B4E2BE5A29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2F38E45-7EE2-7143-A4CB-5B1E594D7D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335-0345-88EA-5B4E2BE5A29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59B328E-5788-A94C-A7E9-AF15BEC1A1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335-0345-88EA-5B4E2BE5A29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B7ED37B-E03D-4A43-937F-D91A1B3927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335-0345-88EA-5B4E2BE5A29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003EDE9-01B9-5544-A272-E1382A2869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335-0345-88EA-5B4E2BE5A29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AAEEF45-BAC2-6844-9B3A-0610CFE53A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335-0345-88EA-5B4E2BE5A29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A31B7063-DAD7-F240-82CA-D0F4AD86B1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335-0345-88EA-5B4E2BE5A29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CFAD95A-40A5-374F-A74E-04B00AE203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335-0345-88EA-5B4E2BE5A29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B8B8075-2808-CC41-AF6E-D1DD8170DE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335-0345-88EA-5B4E2BE5A29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2108E7F-5718-824E-9CEB-6B67A4EAD5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335-0345-88EA-5B4E2BE5A2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ONPF!$N$2:$N$58</c:f>
              <c:numCache>
                <c:formatCode>0.0E+00</c:formatCode>
                <c:ptCount val="57"/>
                <c:pt idx="0">
                  <c:v>1.736585105200545E-3</c:v>
                </c:pt>
                <c:pt idx="1">
                  <c:v>4.8156406907331813E-2</c:v>
                </c:pt>
                <c:pt idx="2">
                  <c:v>6.53790820749936E-2</c:v>
                </c:pt>
                <c:pt idx="3">
                  <c:v>6.9194272293264358E-2</c:v>
                </c:pt>
                <c:pt idx="4">
                  <c:v>6.0766932406098796E-2</c:v>
                </c:pt>
                <c:pt idx="5">
                  <c:v>0.12197911229763835</c:v>
                </c:pt>
                <c:pt idx="6">
                  <c:v>5.5266254863727176E-3</c:v>
                </c:pt>
                <c:pt idx="7">
                  <c:v>5.9879898233105341E-2</c:v>
                </c:pt>
                <c:pt idx="8">
                  <c:v>5.3719230170654622E-2</c:v>
                </c:pt>
                <c:pt idx="9">
                  <c:v>0.40866932021172575</c:v>
                </c:pt>
                <c:pt idx="10">
                  <c:v>3.2468740480793547E-2</c:v>
                </c:pt>
                <c:pt idx="11">
                  <c:v>0.20725306776714347</c:v>
                </c:pt>
                <c:pt idx="12">
                  <c:v>0.17447475278268332</c:v>
                </c:pt>
                <c:pt idx="13">
                  <c:v>3.206931243142231E-2</c:v>
                </c:pt>
                <c:pt idx="14">
                  <c:v>1.5147766356403499E-2</c:v>
                </c:pt>
                <c:pt idx="15">
                  <c:v>7.9948311192563543E-2</c:v>
                </c:pt>
                <c:pt idx="16">
                  <c:v>8.5671789602616871E-2</c:v>
                </c:pt>
                <c:pt idx="17">
                  <c:v>7.6257471796218071E-2</c:v>
                </c:pt>
                <c:pt idx="18">
                  <c:v>5.4677977989836521E-2</c:v>
                </c:pt>
                <c:pt idx="19">
                  <c:v>9.6056396916562758E-2</c:v>
                </c:pt>
                <c:pt idx="20">
                  <c:v>7.4244643162980295E-2</c:v>
                </c:pt>
                <c:pt idx="21">
                  <c:v>1.5230316754376539E-2</c:v>
                </c:pt>
                <c:pt idx="22">
                  <c:v>2.0511050427431568E-3</c:v>
                </c:pt>
                <c:pt idx="23">
                  <c:v>0.31186212436735561</c:v>
                </c:pt>
                <c:pt idx="24">
                  <c:v>3.0999116156876141E-2</c:v>
                </c:pt>
                <c:pt idx="25">
                  <c:v>2.7559806565519616E-3</c:v>
                </c:pt>
                <c:pt idx="26">
                  <c:v>4.7807442999400075E-2</c:v>
                </c:pt>
                <c:pt idx="27">
                  <c:v>5.4408877542631608E-2</c:v>
                </c:pt>
                <c:pt idx="28">
                  <c:v>1.3537871308992685E-5</c:v>
                </c:pt>
                <c:pt idx="29">
                  <c:v>3.1258871966726602E-2</c:v>
                </c:pt>
                <c:pt idx="30">
                  <c:v>9.446440180864063E-2</c:v>
                </c:pt>
                <c:pt idx="31">
                  <c:v>7.9035673387470223E-2</c:v>
                </c:pt>
                <c:pt idx="32">
                  <c:v>1.6580677917389746E-2</c:v>
                </c:pt>
                <c:pt idx="33">
                  <c:v>3.3417056595167707E-2</c:v>
                </c:pt>
                <c:pt idx="34">
                  <c:v>0.10162387751950584</c:v>
                </c:pt>
                <c:pt idx="35">
                  <c:v>6.6898834703689278E-2</c:v>
                </c:pt>
                <c:pt idx="36">
                  <c:v>3.6669630709263698E-2</c:v>
                </c:pt>
                <c:pt idx="37">
                  <c:v>9.3192906348352963E-3</c:v>
                </c:pt>
                <c:pt idx="38">
                  <c:v>9.4388777591552196E-3</c:v>
                </c:pt>
                <c:pt idx="39">
                  <c:v>8.074318525264813E-3</c:v>
                </c:pt>
                <c:pt idx="40">
                  <c:v>2.2610054749689044E-2</c:v>
                </c:pt>
                <c:pt idx="41">
                  <c:v>1.2945156117003347E-3</c:v>
                </c:pt>
                <c:pt idx="42">
                  <c:v>2.3832587647146793E-2</c:v>
                </c:pt>
                <c:pt idx="43">
                  <c:v>0.72305104944789322</c:v>
                </c:pt>
                <c:pt idx="44">
                  <c:v>0.34214461305694815</c:v>
                </c:pt>
                <c:pt idx="45">
                  <c:v>0.86055589546180888</c:v>
                </c:pt>
                <c:pt idx="46">
                  <c:v>8.7519829408561012E-2</c:v>
                </c:pt>
                <c:pt idx="47">
                  <c:v>1.9168842553607603E-2</c:v>
                </c:pt>
                <c:pt idx="48">
                  <c:v>0.22227190745019784</c:v>
                </c:pt>
                <c:pt idx="49">
                  <c:v>4.4725836462803641E-2</c:v>
                </c:pt>
                <c:pt idx="50">
                  <c:v>3.8747324127493536E-2</c:v>
                </c:pt>
                <c:pt idx="51">
                  <c:v>0.39099555584110063</c:v>
                </c:pt>
                <c:pt idx="52">
                  <c:v>3.6438224845556394E-2</c:v>
                </c:pt>
                <c:pt idx="53">
                  <c:v>1.1798628268239575E-2</c:v>
                </c:pt>
                <c:pt idx="54">
                  <c:v>2.3524028407575174E-2</c:v>
                </c:pt>
                <c:pt idx="55">
                  <c:v>1.831214478812427E-2</c:v>
                </c:pt>
                <c:pt idx="56">
                  <c:v>6.8732024159124071E-3</c:v>
                </c:pt>
              </c:numCache>
            </c:numRef>
          </c:xVal>
          <c:yVal>
            <c:numRef>
              <c:f>TMG!$N$2:$N$58</c:f>
              <c:numCache>
                <c:formatCode>0.0E+00</c:formatCode>
                <c:ptCount val="57"/>
                <c:pt idx="0">
                  <c:v>9.3965461050761461E-3</c:v>
                </c:pt>
                <c:pt idx="1">
                  <c:v>2.1491549227346689E-2</c:v>
                </c:pt>
                <c:pt idx="2">
                  <c:v>4.2787800306494241E-2</c:v>
                </c:pt>
                <c:pt idx="3">
                  <c:v>3.1648105006239102E-2</c:v>
                </c:pt>
                <c:pt idx="4">
                  <c:v>8.9115608959421153E-2</c:v>
                </c:pt>
                <c:pt idx="5">
                  <c:v>1.2301135281456365E-2</c:v>
                </c:pt>
                <c:pt idx="6">
                  <c:v>8.1370070249361486E-3</c:v>
                </c:pt>
                <c:pt idx="7">
                  <c:v>5.2909629041369265E-3</c:v>
                </c:pt>
                <c:pt idx="8">
                  <c:v>8.7017705117476363E-2</c:v>
                </c:pt>
                <c:pt idx="9">
                  <c:v>0.6775948866721353</c:v>
                </c:pt>
                <c:pt idx="10">
                  <c:v>0.44309626354397519</c:v>
                </c:pt>
                <c:pt idx="11">
                  <c:v>0.38195206604815513</c:v>
                </c:pt>
                <c:pt idx="12">
                  <c:v>2.3890811036398393E-2</c:v>
                </c:pt>
                <c:pt idx="13">
                  <c:v>5.3435700564811429E-2</c:v>
                </c:pt>
                <c:pt idx="14">
                  <c:v>1.6829158410369308E-2</c:v>
                </c:pt>
                <c:pt idx="15">
                  <c:v>3.4111605992759787E-2</c:v>
                </c:pt>
                <c:pt idx="16">
                  <c:v>0.1416653343474954</c:v>
                </c:pt>
                <c:pt idx="17">
                  <c:v>8.482941360207821E-3</c:v>
                </c:pt>
                <c:pt idx="18">
                  <c:v>0.82534469677530864</c:v>
                </c:pt>
                <c:pt idx="19">
                  <c:v>1.529677694872849E-2</c:v>
                </c:pt>
                <c:pt idx="20">
                  <c:v>0.11114658489661774</c:v>
                </c:pt>
                <c:pt idx="21">
                  <c:v>1.8934477829738047E-2</c:v>
                </c:pt>
                <c:pt idx="22">
                  <c:v>0.1120765717562546</c:v>
                </c:pt>
                <c:pt idx="23">
                  <c:v>0.53720624190813759</c:v>
                </c:pt>
                <c:pt idx="24">
                  <c:v>0.3082633699676941</c:v>
                </c:pt>
                <c:pt idx="25">
                  <c:v>3.5450265786885972E-3</c:v>
                </c:pt>
                <c:pt idx="26">
                  <c:v>0.10027057388139145</c:v>
                </c:pt>
                <c:pt idx="27">
                  <c:v>7.1395031442550758E-2</c:v>
                </c:pt>
                <c:pt idx="28">
                  <c:v>1.2044821679826033E-3</c:v>
                </c:pt>
                <c:pt idx="29">
                  <c:v>5.2984963426357286E-2</c:v>
                </c:pt>
                <c:pt idx="30">
                  <c:v>9.3303235954468211E-2</c:v>
                </c:pt>
                <c:pt idx="31">
                  <c:v>6.9276801559763526E-2</c:v>
                </c:pt>
                <c:pt idx="32">
                  <c:v>1.4088627150208057E-2</c:v>
                </c:pt>
                <c:pt idx="33">
                  <c:v>6.3641715257290801E-2</c:v>
                </c:pt>
                <c:pt idx="34">
                  <c:v>0.14881220627533101</c:v>
                </c:pt>
                <c:pt idx="35">
                  <c:v>0.13091641118720271</c:v>
                </c:pt>
                <c:pt idx="36">
                  <c:v>5.1548604547088137E-2</c:v>
                </c:pt>
                <c:pt idx="37">
                  <c:v>2.3233737412504042E-2</c:v>
                </c:pt>
                <c:pt idx="38">
                  <c:v>2.944221073928889E-2</c:v>
                </c:pt>
                <c:pt idx="39">
                  <c:v>4.5489943970577359E-2</c:v>
                </c:pt>
                <c:pt idx="40">
                  <c:v>1.7139602084980742E-2</c:v>
                </c:pt>
                <c:pt idx="41">
                  <c:v>9.5441092693446181E-3</c:v>
                </c:pt>
                <c:pt idx="42">
                  <c:v>3.6564376785396271E-2</c:v>
                </c:pt>
                <c:pt idx="43">
                  <c:v>0.20368197370728369</c:v>
                </c:pt>
                <c:pt idx="44">
                  <c:v>0.31224856439332976</c:v>
                </c:pt>
                <c:pt idx="45">
                  <c:v>0.1320137633126568</c:v>
                </c:pt>
                <c:pt idx="46">
                  <c:v>0.13987046946446441</c:v>
                </c:pt>
                <c:pt idx="47">
                  <c:v>1.8200531567011086E-2</c:v>
                </c:pt>
                <c:pt idx="48">
                  <c:v>4.1984077626331225E-2</c:v>
                </c:pt>
                <c:pt idx="49">
                  <c:v>5.7761977881289832E-2</c:v>
                </c:pt>
                <c:pt idx="50">
                  <c:v>6.7728813660589179E-2</c:v>
                </c:pt>
                <c:pt idx="51">
                  <c:v>5.1255059998626944E-2</c:v>
                </c:pt>
                <c:pt idx="52">
                  <c:v>4.4082568667583338E-2</c:v>
                </c:pt>
                <c:pt idx="53">
                  <c:v>1.6903850076092564E-2</c:v>
                </c:pt>
                <c:pt idx="54">
                  <c:v>4.4718356123442778E-2</c:v>
                </c:pt>
                <c:pt idx="55">
                  <c:v>0.19172425659496145</c:v>
                </c:pt>
                <c:pt idx="56">
                  <c:v>1.6346428405687511E-2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335-0345-88EA-5B4E2BE5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</a:t>
                </a:r>
              </a:p>
            </c:rich>
          </c:tx>
          <c:layout>
            <c:manualLayout>
              <c:xMode val="edge"/>
              <c:yMode val="edge"/>
              <c:x val="0.40815646892876994"/>
              <c:y val="0.161656171086458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  <c:majorUnit val="10"/>
      </c:valAx>
      <c:valAx>
        <c:axId val="515852303"/>
        <c:scaling>
          <c:logBase val="10"/>
          <c:orientation val="minMax"/>
          <c:max val="1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TMG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ONPFDNA vs TMG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211585156184515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81C05F5-D83B-534E-AB83-1375C2AC66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072-DD4A-922B-FACBAA717C5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DC4A507-FC58-BF4C-95FE-89AEB82250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072-DD4A-922B-FACBAA717C5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187136C-8D31-E148-8CC4-136D960536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072-DD4A-922B-FACBAA717C5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3ED23C5-A3AC-1247-A812-F50EE0247E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072-DD4A-922B-FACBAA717C5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5F1F434-78CF-9C4B-B125-CAEEADE598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072-DD4A-922B-FACBAA717C5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75C825-33FF-4540-8A22-18E771D76C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072-DD4A-922B-FACBAA717C5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BAF3C80-BCB4-9948-BDB2-21C539F775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072-DD4A-922B-FACBAA717C5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BA89B4C-30F7-D347-9D22-9537D914B0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072-DD4A-922B-FACBAA717C5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C44B021-39A3-6E4D-8C61-11D8C35404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072-DD4A-922B-FACBAA717C5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FD1982B-E5B0-BE4F-9B75-28EC45AECC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072-DD4A-922B-FACBAA717C5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2144F37-DE1C-9B47-85E1-34CEBA81C7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072-DD4A-922B-FACBAA717C5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AED7D03-5D9F-AE4C-81C8-C88247C3B3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072-DD4A-922B-FACBAA717C5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D51A6D6-1795-0D4A-B655-1730B263D5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072-DD4A-922B-FACBAA717C5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7FE9265-FC0C-2946-A6A1-045B1DEF1A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072-DD4A-922B-FACBAA717C5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ADC3239-CFB3-FF41-B205-1D26AF8812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072-DD4A-922B-FACBAA717C5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BF27826-6B59-6E44-AA9E-B3B56183EE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072-DD4A-922B-FACBAA717C5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C660E95-EBD0-394C-808F-F7A0E4D1DA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072-DD4A-922B-FACBAA717C5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07BD140-4F07-8A4A-BC91-81B35E17F2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072-DD4A-922B-FACBAA717C5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94DB0E5-37B4-4E48-AC1E-F860E7F4B9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072-DD4A-922B-FACBAA717C5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B49298D-4E36-D447-A51F-3F3A9B07F6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072-DD4A-922B-FACBAA717C5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7773D4C-4ACC-0C4D-B4DF-800525789A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072-DD4A-922B-FACBAA717C5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2616246-47BE-E94C-B2E3-0E4C58F093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072-DD4A-922B-FACBAA717C5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0BCCB5A-00E4-3745-8614-D297AB64DC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072-DD4A-922B-FACBAA717C5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96F2F69-4DF1-A74E-83E1-93C11BF98B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072-DD4A-922B-FACBAA717C5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3615F92-68F0-E640-BC23-0222CC2F45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072-DD4A-922B-FACBAA717C5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800BF17-DCF4-C047-A3B5-F412BF04E4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072-DD4A-922B-FACBAA717C5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F330A05-1E04-A245-96EB-B4806F182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072-DD4A-922B-FACBAA717C5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011EFFF-8053-4E48-9B28-F891E008B1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072-DD4A-922B-FACBAA717C5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3A4E16F-F4D7-EF40-B510-87460EA133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072-DD4A-922B-FACBAA717C5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EE5A9FE-B714-4F4B-9620-2CECC7EFE4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072-DD4A-922B-FACBAA717C5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23CE89D-E07A-6D40-9FF1-09AB501D5D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072-DD4A-922B-FACBAA717C5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0A481FB-CEBF-EE48-8F6A-6FDA1D5F3F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072-DD4A-922B-FACBAA717C5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EA4FBA6-AB89-054A-9065-8D0E31F467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072-DD4A-922B-FACBAA717C5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2C25115-66ED-9845-8834-65407C1B42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072-DD4A-922B-FACBAA717C5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A6BF10E-00CB-9C47-9953-3E156AB58B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072-DD4A-922B-FACBAA717C5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A69AB25-647A-7744-A9D5-BE5DD79184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072-DD4A-922B-FACBAA717C5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E5077EA-D010-DE41-B4C9-DE7153541F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072-DD4A-922B-FACBAA717C5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8620882-CBE0-024A-BEE3-73A2D9B444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072-DD4A-922B-FACBAA717C5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9F8E099-2D25-864E-81A6-4C2E3841C4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072-DD4A-922B-FACBAA717C5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E99E0AE-9C01-1D4C-B26A-1F66ABF89C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072-DD4A-922B-FACBAA717C5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3C224FA-A0FB-F541-BC24-96D98FAD0E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072-DD4A-922B-FACBAA717C5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964C7F88-2120-7C41-A097-21F8F4ADBE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072-DD4A-922B-FACBAA717C5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F41B567-AF7B-BE48-AB92-F1C7D63607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072-DD4A-922B-FACBAA717C5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7E1D6E1-D51B-814F-A887-EFABEAD6C3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072-DD4A-922B-FACBAA717C5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984A350-E40C-734C-9106-A791B35889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072-DD4A-922B-FACBAA717C5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75BA517-CFD6-8243-A48B-DBBF35E05F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072-DD4A-922B-FACBAA717C5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45ECA01-CEA9-0D42-9D89-4AE53EBB27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072-DD4A-922B-FACBAA717C5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B9C2483-9C6B-9C44-A5B5-58406CD25E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072-DD4A-922B-FACBAA717C5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57A9547-7FED-6142-874F-F51FA0EF52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072-DD4A-922B-FACBAA717C5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6FCF8B7-F40A-7C41-881A-B657A34855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072-DD4A-922B-FACBAA717C5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5216BD6-7839-6040-B78C-A489C5AB44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072-DD4A-922B-FACBAA717C5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BD27C3D-9466-A64F-9805-EE804CD498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072-DD4A-922B-FACBAA717C5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A4A43F6-96A1-024C-89F4-94FA6E8C91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072-DD4A-922B-FACBAA717C5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2DA65A58-F4BA-6B48-A3FD-0998135665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072-DD4A-922B-FACBAA717C5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4A6E20B-994D-8341-A1F2-503732FAF2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072-DD4A-922B-FACBAA717C5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94C6668D-4E54-D541-B718-C4B1811C90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072-DD4A-922B-FACBAA717C5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1D8E83A-8989-B54E-9132-46BBDC009B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072-DD4A-922B-FACBAA717C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ONPFDNA!$N$2:$N$58</c:f>
              <c:numCache>
                <c:formatCode>0.0E+00</c:formatCode>
                <c:ptCount val="57"/>
                <c:pt idx="0">
                  <c:v>6.8214952287898797E-3</c:v>
                </c:pt>
                <c:pt idx="1">
                  <c:v>0.23813670481197419</c:v>
                </c:pt>
                <c:pt idx="2">
                  <c:v>0.12043211877247775</c:v>
                </c:pt>
                <c:pt idx="3">
                  <c:v>7.6711289461404014E-2</c:v>
                </c:pt>
                <c:pt idx="4">
                  <c:v>0.19309397078325685</c:v>
                </c:pt>
                <c:pt idx="5">
                  <c:v>1.3805660126942304E-3</c:v>
                </c:pt>
                <c:pt idx="6">
                  <c:v>8.8614088574551966E-3</c:v>
                </c:pt>
                <c:pt idx="7">
                  <c:v>5.7983620716569387E-3</c:v>
                </c:pt>
                <c:pt idx="8">
                  <c:v>6.6830590173581936E-2</c:v>
                </c:pt>
                <c:pt idx="9">
                  <c:v>3.9585406240151021E-2</c:v>
                </c:pt>
                <c:pt idx="10">
                  <c:v>5.2805550498908366E-2</c:v>
                </c:pt>
                <c:pt idx="11">
                  <c:v>0.23614407396063855</c:v>
                </c:pt>
                <c:pt idx="12">
                  <c:v>1.5779786706621692E-2</c:v>
                </c:pt>
                <c:pt idx="13">
                  <c:v>1.7376874667103661E-2</c:v>
                </c:pt>
                <c:pt idx="14">
                  <c:v>0.10994269460530973</c:v>
                </c:pt>
                <c:pt idx="15">
                  <c:v>7.4114101597764923E-2</c:v>
                </c:pt>
                <c:pt idx="16">
                  <c:v>0.10580185406667561</c:v>
                </c:pt>
                <c:pt idx="17">
                  <c:v>4.5621923337899007E-3</c:v>
                </c:pt>
                <c:pt idx="18">
                  <c:v>6.8477946778415205E-2</c:v>
                </c:pt>
                <c:pt idx="19">
                  <c:v>1.7869457344568577E-2</c:v>
                </c:pt>
                <c:pt idx="20">
                  <c:v>8.5468872815071525E-2</c:v>
                </c:pt>
                <c:pt idx="21">
                  <c:v>1.6293914117959826E-2</c:v>
                </c:pt>
                <c:pt idx="22">
                  <c:v>2.9840500596108755E-2</c:v>
                </c:pt>
                <c:pt idx="23">
                  <c:v>2.2757482357993398E-2</c:v>
                </c:pt>
                <c:pt idx="24">
                  <c:v>0.26593148852112586</c:v>
                </c:pt>
                <c:pt idx="25">
                  <c:v>7.1573984839991809E-4</c:v>
                </c:pt>
                <c:pt idx="26">
                  <c:v>7.4171245341807981E-2</c:v>
                </c:pt>
                <c:pt idx="27">
                  <c:v>5.1181010257629223E-2</c:v>
                </c:pt>
                <c:pt idx="28">
                  <c:v>0</c:v>
                </c:pt>
                <c:pt idx="29">
                  <c:v>4.8153231633229668E-2</c:v>
                </c:pt>
                <c:pt idx="30">
                  <c:v>0.11346691836901283</c:v>
                </c:pt>
                <c:pt idx="31">
                  <c:v>8.4145945200266012E-2</c:v>
                </c:pt>
                <c:pt idx="32">
                  <c:v>5.8122196794511014E-2</c:v>
                </c:pt>
                <c:pt idx="33">
                  <c:v>5.7293473078134052E-2</c:v>
                </c:pt>
                <c:pt idx="34">
                  <c:v>0.14086860301410536</c:v>
                </c:pt>
                <c:pt idx="35">
                  <c:v>8.0736604675436474E-2</c:v>
                </c:pt>
                <c:pt idx="36">
                  <c:v>1.7411684172070525E-2</c:v>
                </c:pt>
                <c:pt idx="37">
                  <c:v>6.9042444080689097E-3</c:v>
                </c:pt>
                <c:pt idx="38">
                  <c:v>6.6168917028925182E-3</c:v>
                </c:pt>
                <c:pt idx="39">
                  <c:v>2.1264268043212822E-2</c:v>
                </c:pt>
                <c:pt idx="40">
                  <c:v>1.3477106140833207E-2</c:v>
                </c:pt>
                <c:pt idx="41">
                  <c:v>1.5302666765550606E-3</c:v>
                </c:pt>
                <c:pt idx="42">
                  <c:v>2.4860391362668276E-2</c:v>
                </c:pt>
                <c:pt idx="43">
                  <c:v>0.13920933503361119</c:v>
                </c:pt>
                <c:pt idx="44">
                  <c:v>2.9970700928721481E-2</c:v>
                </c:pt>
                <c:pt idx="45">
                  <c:v>0.10473688382302376</c:v>
                </c:pt>
                <c:pt idx="46">
                  <c:v>0.1066843233303333</c:v>
                </c:pt>
                <c:pt idx="47">
                  <c:v>0.10440643588379554</c:v>
                </c:pt>
                <c:pt idx="48">
                  <c:v>9.2610761619017337E-2</c:v>
                </c:pt>
                <c:pt idx="49">
                  <c:v>4.9199849877572609E-2</c:v>
                </c:pt>
                <c:pt idx="50">
                  <c:v>4.6749195676464989E-2</c:v>
                </c:pt>
                <c:pt idx="51">
                  <c:v>3.377645803231296E-2</c:v>
                </c:pt>
                <c:pt idx="52">
                  <c:v>2.633953635888519E-3</c:v>
                </c:pt>
                <c:pt idx="53">
                  <c:v>2.2659054621280834E-2</c:v>
                </c:pt>
                <c:pt idx="54">
                  <c:v>3.8136593278477203E-2</c:v>
                </c:pt>
                <c:pt idx="55">
                  <c:v>0.13115294081977222</c:v>
                </c:pt>
                <c:pt idx="56">
                  <c:v>5.5258750180790326E-3</c:v>
                </c:pt>
              </c:numCache>
            </c:numRef>
          </c:xVal>
          <c:yVal>
            <c:numRef>
              <c:f>TMG!$N$2:$N$58</c:f>
              <c:numCache>
                <c:formatCode>0.0E+00</c:formatCode>
                <c:ptCount val="57"/>
                <c:pt idx="0">
                  <c:v>9.3965461050761461E-3</c:v>
                </c:pt>
                <c:pt idx="1">
                  <c:v>2.1491549227346689E-2</c:v>
                </c:pt>
                <c:pt idx="2">
                  <c:v>4.2787800306494241E-2</c:v>
                </c:pt>
                <c:pt idx="3">
                  <c:v>3.1648105006239102E-2</c:v>
                </c:pt>
                <c:pt idx="4">
                  <c:v>8.9115608959421153E-2</c:v>
                </c:pt>
                <c:pt idx="5">
                  <c:v>1.2301135281456365E-2</c:v>
                </c:pt>
                <c:pt idx="6">
                  <c:v>8.1370070249361486E-3</c:v>
                </c:pt>
                <c:pt idx="7">
                  <c:v>5.2909629041369265E-3</c:v>
                </c:pt>
                <c:pt idx="8">
                  <c:v>8.7017705117476363E-2</c:v>
                </c:pt>
                <c:pt idx="9">
                  <c:v>0.6775948866721353</c:v>
                </c:pt>
                <c:pt idx="10">
                  <c:v>0.44309626354397519</c:v>
                </c:pt>
                <c:pt idx="11">
                  <c:v>0.38195206604815513</c:v>
                </c:pt>
                <c:pt idx="12">
                  <c:v>2.3890811036398393E-2</c:v>
                </c:pt>
                <c:pt idx="13">
                  <c:v>5.3435700564811429E-2</c:v>
                </c:pt>
                <c:pt idx="14">
                  <c:v>1.6829158410369308E-2</c:v>
                </c:pt>
                <c:pt idx="15">
                  <c:v>3.4111605992759787E-2</c:v>
                </c:pt>
                <c:pt idx="16">
                  <c:v>0.1416653343474954</c:v>
                </c:pt>
                <c:pt idx="17">
                  <c:v>8.482941360207821E-3</c:v>
                </c:pt>
                <c:pt idx="18">
                  <c:v>0.82534469677530864</c:v>
                </c:pt>
                <c:pt idx="19">
                  <c:v>1.529677694872849E-2</c:v>
                </c:pt>
                <c:pt idx="20">
                  <c:v>0.11114658489661774</c:v>
                </c:pt>
                <c:pt idx="21">
                  <c:v>1.8934477829738047E-2</c:v>
                </c:pt>
                <c:pt idx="22">
                  <c:v>0.1120765717562546</c:v>
                </c:pt>
                <c:pt idx="23">
                  <c:v>0.53720624190813759</c:v>
                </c:pt>
                <c:pt idx="24">
                  <c:v>0.3082633699676941</c:v>
                </c:pt>
                <c:pt idx="25">
                  <c:v>3.5450265786885972E-3</c:v>
                </c:pt>
                <c:pt idx="26">
                  <c:v>0.10027057388139145</c:v>
                </c:pt>
                <c:pt idx="27">
                  <c:v>7.1395031442550758E-2</c:v>
                </c:pt>
                <c:pt idx="28">
                  <c:v>1.2044821679826033E-3</c:v>
                </c:pt>
                <c:pt idx="29">
                  <c:v>5.2984963426357286E-2</c:v>
                </c:pt>
                <c:pt idx="30">
                  <c:v>9.3303235954468211E-2</c:v>
                </c:pt>
                <c:pt idx="31">
                  <c:v>6.9276801559763526E-2</c:v>
                </c:pt>
                <c:pt idx="32">
                  <c:v>1.4088627150208057E-2</c:v>
                </c:pt>
                <c:pt idx="33">
                  <c:v>6.3641715257290801E-2</c:v>
                </c:pt>
                <c:pt idx="34">
                  <c:v>0.14881220627533101</c:v>
                </c:pt>
                <c:pt idx="35">
                  <c:v>0.13091641118720271</c:v>
                </c:pt>
                <c:pt idx="36">
                  <c:v>5.1548604547088137E-2</c:v>
                </c:pt>
                <c:pt idx="37">
                  <c:v>2.3233737412504042E-2</c:v>
                </c:pt>
                <c:pt idx="38">
                  <c:v>2.944221073928889E-2</c:v>
                </c:pt>
                <c:pt idx="39">
                  <c:v>4.5489943970577359E-2</c:v>
                </c:pt>
                <c:pt idx="40">
                  <c:v>1.7139602084980742E-2</c:v>
                </c:pt>
                <c:pt idx="41">
                  <c:v>9.5441092693446181E-3</c:v>
                </c:pt>
                <c:pt idx="42">
                  <c:v>3.6564376785396271E-2</c:v>
                </c:pt>
                <c:pt idx="43">
                  <c:v>0.20368197370728369</c:v>
                </c:pt>
                <c:pt idx="44">
                  <c:v>0.31224856439332976</c:v>
                </c:pt>
                <c:pt idx="45">
                  <c:v>0.1320137633126568</c:v>
                </c:pt>
                <c:pt idx="46">
                  <c:v>0.13987046946446441</c:v>
                </c:pt>
                <c:pt idx="47">
                  <c:v>1.8200531567011086E-2</c:v>
                </c:pt>
                <c:pt idx="48">
                  <c:v>4.1984077626331225E-2</c:v>
                </c:pt>
                <c:pt idx="49">
                  <c:v>5.7761977881289832E-2</c:v>
                </c:pt>
                <c:pt idx="50">
                  <c:v>6.7728813660589179E-2</c:v>
                </c:pt>
                <c:pt idx="51">
                  <c:v>5.1255059998626944E-2</c:v>
                </c:pt>
                <c:pt idx="52">
                  <c:v>4.4082568667583338E-2</c:v>
                </c:pt>
                <c:pt idx="53">
                  <c:v>1.6903850076092564E-2</c:v>
                </c:pt>
                <c:pt idx="54">
                  <c:v>4.4718356123442778E-2</c:v>
                </c:pt>
                <c:pt idx="55">
                  <c:v>0.19172425659496145</c:v>
                </c:pt>
                <c:pt idx="56">
                  <c:v>1.6346428405687511E-2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072-DD4A-922B-FACBAA717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ONPFDNA</a:t>
                </a:r>
              </a:p>
            </c:rich>
          </c:tx>
          <c:layout>
            <c:manualLayout>
              <c:xMode val="edge"/>
              <c:yMode val="edge"/>
              <c:x val="0.39993122695106142"/>
              <c:y val="0.175509259259259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ysClr val="window" lastClr="FFFFFF">
              <a:alpha val="80000"/>
            </a:sys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  <c:majorUnit val="10"/>
      </c:valAx>
      <c:valAx>
        <c:axId val="515852303"/>
        <c:scaling>
          <c:logBase val="10"/>
          <c:orientation val="minMax"/>
          <c:max val="1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TMG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ysClr val="window" lastClr="FFFFFF">
              <a:alpha val="80000"/>
            </a:sys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Top32 peptide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cat>
            <c:strRef>
              <c:f>APO_ROUND!$S$3:$S$7</c:f>
              <c:strCache>
                <c:ptCount val="5"/>
                <c:pt idx="0">
                  <c:v>4-6</c:v>
                </c:pt>
                <c:pt idx="1">
                  <c:v>7-9</c:v>
                </c:pt>
                <c:pt idx="2">
                  <c:v>10-12</c:v>
                </c:pt>
                <c:pt idx="3">
                  <c:v>13-15</c:v>
                </c:pt>
                <c:pt idx="4">
                  <c:v>16-18</c:v>
                </c:pt>
              </c:strCache>
            </c:strRef>
          </c:cat>
          <c:val>
            <c:numRef>
              <c:f>APO_ROUND!$T$3:$T$7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11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A-5549-A5DE-E3D1E69DC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4"/>
        <c:axId val="1248652368"/>
        <c:axId val="1313479680"/>
      </c:barChart>
      <c:catAx>
        <c:axId val="124865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</a:t>
                </a:r>
                <a:r>
                  <a:rPr lang="en-US" baseline="0">
                    <a:solidFill>
                      <a:schemeClr val="tx1"/>
                    </a:solidFill>
                  </a:rPr>
                  <a:t> of residues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3479680"/>
        <c:crosses val="autoZero"/>
        <c:auto val="1"/>
        <c:lblAlgn val="ctr"/>
        <c:lblOffset val="100"/>
        <c:noMultiLvlLbl val="0"/>
      </c:catAx>
      <c:valAx>
        <c:axId val="1313479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peptides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6523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Top32</a:t>
            </a:r>
            <a:r>
              <a:rPr lang="en-US" baseline="0"/>
              <a:t> </a:t>
            </a:r>
            <a:r>
              <a:rPr lang="en-US"/>
              <a:t>coverage (core)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APO!$X$14:$X$16</c:f>
              <c:strCache>
                <c:ptCount val="3"/>
                <c:pt idx="0">
                  <c:v>All residues</c:v>
                </c:pt>
                <c:pt idx="1">
                  <c:v>N-term. subdomain</c:v>
                </c:pt>
                <c:pt idx="2">
                  <c:v>C-term. subdomain</c:v>
                </c:pt>
              </c:strCache>
            </c:strRef>
          </c:cat>
          <c:val>
            <c:numRef>
              <c:f>APO!$Y$14:$Y$16</c:f>
              <c:numCache>
                <c:formatCode>0.0</c:formatCode>
                <c:ptCount val="3"/>
                <c:pt idx="0">
                  <c:v>73.234200743494426</c:v>
                </c:pt>
                <c:pt idx="1">
                  <c:v>72.65625</c:v>
                </c:pt>
                <c:pt idx="2">
                  <c:v>73.75886524822694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5-F449-B9FC-C217487BF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4"/>
        <c:axId val="1248652368"/>
        <c:axId val="1313479680"/>
      </c:barChart>
      <c:catAx>
        <c:axId val="1248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3479680"/>
        <c:crosses val="autoZero"/>
        <c:auto val="1"/>
        <c:lblAlgn val="ctr"/>
        <c:lblOffset val="100"/>
        <c:noMultiLvlLbl val="0"/>
      </c:catAx>
      <c:valAx>
        <c:axId val="131347968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% residues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652368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Top32</a:t>
            </a:r>
            <a:r>
              <a:rPr lang="en-US" baseline="0"/>
              <a:t> </a:t>
            </a:r>
            <a:r>
              <a:rPr lang="en-US"/>
              <a:t>coverage (core)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APO_ROUND!$X$14:$X$16</c:f>
              <c:strCache>
                <c:ptCount val="3"/>
                <c:pt idx="0">
                  <c:v>All residues</c:v>
                </c:pt>
                <c:pt idx="1">
                  <c:v>N-term. subdomain</c:v>
                </c:pt>
                <c:pt idx="2">
                  <c:v>C-term. subdomain</c:v>
                </c:pt>
              </c:strCache>
            </c:strRef>
          </c:cat>
          <c:val>
            <c:numRef>
              <c:f>APO_ROUND!$Y$14:$Y$16</c:f>
              <c:numCache>
                <c:formatCode>0.0</c:formatCode>
                <c:ptCount val="3"/>
                <c:pt idx="0">
                  <c:v>73.234200743494426</c:v>
                </c:pt>
                <c:pt idx="1">
                  <c:v>72.65625</c:v>
                </c:pt>
                <c:pt idx="2">
                  <c:v>73.75886524822694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1-6749-8A87-C62B06C8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4"/>
        <c:axId val="1248652368"/>
        <c:axId val="1313479680"/>
      </c:barChart>
      <c:catAx>
        <c:axId val="1248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3479680"/>
        <c:crosses val="autoZero"/>
        <c:auto val="1"/>
        <c:lblAlgn val="ctr"/>
        <c:lblOffset val="100"/>
        <c:noMultiLvlLbl val="0"/>
      </c:catAx>
      <c:valAx>
        <c:axId val="131347968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% residues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652368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Single AA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APO_ROUND!$X$19:$X$21</c:f>
              <c:strCache>
                <c:ptCount val="3"/>
                <c:pt idx="0">
                  <c:v>All residues</c:v>
                </c:pt>
                <c:pt idx="1">
                  <c:v>Core</c:v>
                </c:pt>
                <c:pt idx="2">
                  <c:v>DBD</c:v>
                </c:pt>
              </c:strCache>
            </c:strRef>
          </c:cat>
          <c:val>
            <c:numRef>
              <c:f>APO_ROUND!$Y$19:$Y$21</c:f>
              <c:numCache>
                <c:formatCode>0.0</c:formatCode>
                <c:ptCount val="3"/>
                <c:pt idx="0">
                  <c:v>9.0909090909090917</c:v>
                </c:pt>
                <c:pt idx="1">
                  <c:v>10.408921933085502</c:v>
                </c:pt>
                <c:pt idx="2">
                  <c:v>3.278688524590164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C-974A-82A2-E9771D921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4"/>
        <c:axId val="1248652368"/>
        <c:axId val="1313479680"/>
      </c:barChart>
      <c:catAx>
        <c:axId val="1248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3479680"/>
        <c:crosses val="autoZero"/>
        <c:auto val="1"/>
        <c:lblAlgn val="ctr"/>
        <c:lblOffset val="100"/>
        <c:noMultiLvlLbl val="0"/>
      </c:catAx>
      <c:valAx>
        <c:axId val="131347968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% residues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652368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TMG vs IPTG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796-6748-AF38-4EC097ECB8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DBDEE43-6B71-CC40-812E-DA99C99F6F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796-6748-AF38-4EC097ECB8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1476FB5-F907-2347-8E0E-74A0A759BF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96-6748-AF38-4EC097ECB8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892493-14FF-2E4F-B941-EAAC4F7811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96-6748-AF38-4EC097ECB8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4CF9C1E-E30C-624F-9B1F-DEC2325098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96-6748-AF38-4EC097ECB8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96-6748-AF38-4EC097ECB8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96-6748-AF38-4EC097ECB8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96-6748-AF38-4EC097ECB8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9A7C996-D78C-4D4E-8394-1EBB825131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96-6748-AF38-4EC097ECB8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5FEE995-A095-9046-91FE-5EB1085B9F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96-6748-AF38-4EC097ECB8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2B6A937-BEEE-5F49-913D-CF6294DAE6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796-6748-AF38-4EC097ECB8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A004A56-79ED-0C49-B001-9F2227853D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796-6748-AF38-4EC097ECB8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23D29B9-A2D8-5547-A1B1-8A6A422AA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796-6748-AF38-4EC097ECB8B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C4E1206-1ED6-B549-8637-11D1C39807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796-6748-AF38-4EC097ECB8B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796-6748-AF38-4EC097ECB8B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796-6748-AF38-4EC097ECB8B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757BAC1-06F0-A345-8CE5-45E885F7C6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796-6748-AF38-4EC097ECB8B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2C9ED49-56B7-8F4F-8489-1D87FD74D4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796-6748-AF38-4EC097ECB8B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5308F7A-572E-A144-96A9-0B25E75A4D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796-6748-AF38-4EC097ECB8B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796-6748-AF38-4EC097ECB8B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7654D27-E487-5245-8D41-1DEF8B0FD8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796-6748-AF38-4EC097ECB8B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C5DA1D6-EB1E-0A45-A657-5D691C58A6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796-6748-AF38-4EC097ECB8B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796-6748-AF38-4EC097ECB8B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D00100E-8D84-F04F-8D9B-E04770657E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796-6748-AF38-4EC097ECB8B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AE506A7-ACCF-C549-9A9C-C0AA03CAA1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796-6748-AF38-4EC097ECB8B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796-6748-AF38-4EC097ECB8B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64460DC-9926-CD4F-A6EC-41DE2B226C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796-6748-AF38-4EC097ECB8B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8055CBE-4BCD-FC44-99C3-F2DCCB2941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796-6748-AF38-4EC097ECB8B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796-6748-AF38-4EC097ECB8B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F991287-E23D-AE41-B224-DCE010D7E2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796-6748-AF38-4EC097ECB8B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8A4DEDE-6186-D246-9641-FE52F85164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796-6748-AF38-4EC097ECB8B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E19FAFB-4F67-D745-854B-50BAEFEE9B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796-6748-AF38-4EC097ECB8B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796-6748-AF38-4EC097ECB8B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26211C5-EE6C-3B42-A38F-46A98D7D06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796-6748-AF38-4EC097ECB8B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9794B2A-5168-9647-9948-6AD959A770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796-6748-AF38-4EC097ECB8B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59B3A36-4546-F84D-B522-CE2AE6DF66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796-6748-AF38-4EC097ECB8B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74001D2-2F01-2A47-8628-08436C3EFC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796-6748-AF38-4EC097ECB8B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BEB1105-5E1B-FD48-ACF8-9638E6D89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796-6748-AF38-4EC097ECB8B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F596E03-05DF-0541-9F35-4B3B0BA641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796-6748-AF38-4EC097ECB8B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16671B2-9A1F-2A43-932F-BADC03C47E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796-6748-AF38-4EC097ECB8B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796-6748-AF38-4EC097ECB8B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796-6748-AF38-4EC097ECB8B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92A4A4B-1793-9043-BE3E-9215289F3D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796-6748-AF38-4EC097ECB8B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74760C1-32B2-9148-858C-E2BE7BFE5A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796-6748-AF38-4EC097ECB8B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97806EA-9C54-C144-BD98-D42CBD3547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796-6748-AF38-4EC097ECB8B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80A4CE3-04B4-3D4A-BFD1-B9FAF00257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796-6748-AF38-4EC097ECB8B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CD55080-F5A0-3F4C-916E-FDCF21D763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796-6748-AF38-4EC097ECB8B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796-6748-AF38-4EC097ECB8B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4981BDB-A5C3-904D-9959-14D243EF3B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796-6748-AF38-4EC097ECB8B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CED58B1-6AE1-0444-9170-8E55F30468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796-6748-AF38-4EC097ECB8B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3B18B3F-60CC-D048-A1EE-B336280EBD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796-6748-AF38-4EC097ECB8B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4A13081A-907C-8F47-8AB8-6E80590742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796-6748-AF38-4EC097ECB8B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CC8E5CD5-6F36-514B-BF4A-9338DF555E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796-6748-AF38-4EC097ECB8B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E8455BB-7303-8644-829B-5DACDB39D7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796-6748-AF38-4EC097ECB8B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1187C8B-6C26-4144-93EA-7FA14E00BF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796-6748-AF38-4EC097ECB8B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796-6748-AF38-4EC097ECB8B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4FDF1B5-7D56-AC41-A00A-2FF589A875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796-6748-AF38-4EC097ECB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TMG_ROUND!$N$2:$N$58</c:f>
              <c:numCache>
                <c:formatCode>0.0E+00</c:formatCode>
                <c:ptCount val="57"/>
                <c:pt idx="1">
                  <c:v>1.9401340432402669E-2</c:v>
                </c:pt>
                <c:pt idx="2">
                  <c:v>4.2787800306494241E-2</c:v>
                </c:pt>
                <c:pt idx="3">
                  <c:v>2.5613760196132481E-2</c:v>
                </c:pt>
                <c:pt idx="4">
                  <c:v>9.1368838222946086E-2</c:v>
                </c:pt>
                <c:pt idx="6">
                  <c:v>7.6078602461706725E-6</c:v>
                </c:pt>
                <c:pt idx="8">
                  <c:v>7.8217086382388154E-2</c:v>
                </c:pt>
                <c:pt idx="9">
                  <c:v>0.53066029539901793</c:v>
                </c:pt>
                <c:pt idx="10">
                  <c:v>0.53097924841065691</c:v>
                </c:pt>
                <c:pt idx="11">
                  <c:v>0.40204166262485791</c:v>
                </c:pt>
                <c:pt idx="12">
                  <c:v>2.067847373221841E-2</c:v>
                </c:pt>
                <c:pt idx="13">
                  <c:v>5.3084068215700247E-2</c:v>
                </c:pt>
                <c:pt idx="16">
                  <c:v>0.14323841541493731</c:v>
                </c:pt>
                <c:pt idx="17">
                  <c:v>2.2863287898795603E-4</c:v>
                </c:pt>
                <c:pt idx="18">
                  <c:v>0.69398055525208635</c:v>
                </c:pt>
                <c:pt idx="19">
                  <c:v>2.1229286533595227E-2</c:v>
                </c:pt>
                <c:pt idx="20">
                  <c:v>0.10609064591366557</c:v>
                </c:pt>
                <c:pt idx="21">
                  <c:v>1.9879160366812611E-2</c:v>
                </c:pt>
                <c:pt idx="22">
                  <c:v>0.12718798562451178</c:v>
                </c:pt>
                <c:pt idx="23">
                  <c:v>0.53059712654469027</c:v>
                </c:pt>
                <c:pt idx="24">
                  <c:v>0.24465338500825137</c:v>
                </c:pt>
                <c:pt idx="26">
                  <c:v>0.10448278378521443</c:v>
                </c:pt>
                <c:pt idx="27">
                  <c:v>6.9548192306179438E-2</c:v>
                </c:pt>
                <c:pt idx="29">
                  <c:v>4.2348432425133885E-2</c:v>
                </c:pt>
                <c:pt idx="30">
                  <c:v>9.1432135028574765E-2</c:v>
                </c:pt>
                <c:pt idx="31">
                  <c:v>6.7576347803601541E-2</c:v>
                </c:pt>
                <c:pt idx="32">
                  <c:v>1.88153077615443E-2</c:v>
                </c:pt>
                <c:pt idx="33">
                  <c:v>5.5587254443501009E-2</c:v>
                </c:pt>
                <c:pt idx="34">
                  <c:v>0.15717505845585461</c:v>
                </c:pt>
                <c:pt idx="35">
                  <c:v>0.12211426427099956</c:v>
                </c:pt>
                <c:pt idx="36">
                  <c:v>5.6063313335246064E-2</c:v>
                </c:pt>
                <c:pt idx="37">
                  <c:v>2.2284112455544566E-2</c:v>
                </c:pt>
                <c:pt idx="38">
                  <c:v>3.4389698201391906E-2</c:v>
                </c:pt>
                <c:pt idx="39">
                  <c:v>4.507438468639708E-2</c:v>
                </c:pt>
                <c:pt idx="42">
                  <c:v>2.8370482924095657E-2</c:v>
                </c:pt>
                <c:pt idx="43">
                  <c:v>0.19406621669265231</c:v>
                </c:pt>
                <c:pt idx="44">
                  <c:v>0.38816075098583819</c:v>
                </c:pt>
                <c:pt idx="45">
                  <c:v>0.13110854396732149</c:v>
                </c:pt>
                <c:pt idx="46">
                  <c:v>0.13888606754267752</c:v>
                </c:pt>
                <c:pt idx="47">
                  <c:v>2.101615554589896E-6</c:v>
                </c:pt>
                <c:pt idx="48">
                  <c:v>3.4982015545150999E-2</c:v>
                </c:pt>
                <c:pt idx="49">
                  <c:v>5.2832192725486858E-2</c:v>
                </c:pt>
                <c:pt idx="50">
                  <c:v>6.8091765608791308E-2</c:v>
                </c:pt>
                <c:pt idx="51">
                  <c:v>3.8390308607018059E-2</c:v>
                </c:pt>
                <c:pt idx="52">
                  <c:v>1.3054263698884566E-4</c:v>
                </c:pt>
                <c:pt idx="53">
                  <c:v>2.1824708338380287E-2</c:v>
                </c:pt>
                <c:pt idx="54">
                  <c:v>3.5030766032097392E-2</c:v>
                </c:pt>
                <c:pt idx="55">
                  <c:v>0.23172841751052681</c:v>
                </c:pt>
                <c:pt idx="56">
                  <c:v>1.1444355527279843E-2</c:v>
                </c:pt>
              </c:numCache>
            </c:numRef>
          </c:xVal>
          <c:yVal>
            <c:numRef>
              <c:f>IPTG_ROUND!$N$2:$N$58</c:f>
              <c:numCache>
                <c:formatCode>0.0E+00</c:formatCode>
                <c:ptCount val="57"/>
                <c:pt idx="1">
                  <c:v>2.5630439855685466E-3</c:v>
                </c:pt>
                <c:pt idx="2">
                  <c:v>4.0993594457745468E-2</c:v>
                </c:pt>
                <c:pt idx="3">
                  <c:v>3.375716670934864E-2</c:v>
                </c:pt>
                <c:pt idx="4">
                  <c:v>0.79660971307596473</c:v>
                </c:pt>
                <c:pt idx="5">
                  <c:v>1.0295401390819973E-6</c:v>
                </c:pt>
                <c:pt idx="8">
                  <c:v>0.79690671118112888</c:v>
                </c:pt>
                <c:pt idx="9">
                  <c:v>0.79560827365527875</c:v>
                </c:pt>
                <c:pt idx="10">
                  <c:v>0.53106537338797566</c:v>
                </c:pt>
                <c:pt idx="11">
                  <c:v>2.6532236661459292</c:v>
                </c:pt>
                <c:pt idx="12">
                  <c:v>0.26547892354375296</c:v>
                </c:pt>
                <c:pt idx="13">
                  <c:v>6.6795833306792327E-2</c:v>
                </c:pt>
                <c:pt idx="15">
                  <c:v>2.8572040390791701E-5</c:v>
                </c:pt>
                <c:pt idx="16">
                  <c:v>0.14985486770373049</c:v>
                </c:pt>
                <c:pt idx="17">
                  <c:v>3.7615555448409452E-4</c:v>
                </c:pt>
                <c:pt idx="18">
                  <c:v>0.7010752134637499</c:v>
                </c:pt>
                <c:pt idx="20">
                  <c:v>0.10985273097043198</c:v>
                </c:pt>
                <c:pt idx="21">
                  <c:v>6.3927948785256396E-3</c:v>
                </c:pt>
                <c:pt idx="23">
                  <c:v>0.53072243773556194</c:v>
                </c:pt>
                <c:pt idx="24">
                  <c:v>0.24464281157646908</c:v>
                </c:pt>
                <c:pt idx="26">
                  <c:v>9.893118243157803E-2</c:v>
                </c:pt>
                <c:pt idx="27">
                  <c:v>6.1922086613872232E-2</c:v>
                </c:pt>
                <c:pt idx="29">
                  <c:v>0.53381178020237741</c:v>
                </c:pt>
                <c:pt idx="30">
                  <c:v>4.6073306381732675E-2</c:v>
                </c:pt>
                <c:pt idx="31">
                  <c:v>6.6040069808536689E-2</c:v>
                </c:pt>
                <c:pt idx="33">
                  <c:v>6.5526028706158548E-2</c:v>
                </c:pt>
                <c:pt idx="34">
                  <c:v>0.16445054520096225</c:v>
                </c:pt>
                <c:pt idx="35">
                  <c:v>1.3393811512765832</c:v>
                </c:pt>
                <c:pt idx="36">
                  <c:v>3.718594411353076E-2</c:v>
                </c:pt>
                <c:pt idx="37">
                  <c:v>0.27177148405559132</c:v>
                </c:pt>
                <c:pt idx="38">
                  <c:v>8.3576729902289666E-3</c:v>
                </c:pt>
                <c:pt idx="39">
                  <c:v>3.6803527952617064E-2</c:v>
                </c:pt>
                <c:pt idx="40">
                  <c:v>1.976816109649679E-5</c:v>
                </c:pt>
                <c:pt idx="42">
                  <c:v>3.6147470929510463E-2</c:v>
                </c:pt>
                <c:pt idx="43">
                  <c:v>0.53087908320328447</c:v>
                </c:pt>
                <c:pt idx="44">
                  <c:v>0.5306280819822522</c:v>
                </c:pt>
                <c:pt idx="45">
                  <c:v>1.3220510004480643</c:v>
                </c:pt>
                <c:pt idx="46">
                  <c:v>0.1199732010508579</c:v>
                </c:pt>
                <c:pt idx="48">
                  <c:v>0.26498750293355244</c:v>
                </c:pt>
                <c:pt idx="49">
                  <c:v>0.53314949220324859</c:v>
                </c:pt>
                <c:pt idx="50">
                  <c:v>0.53534125885955952</c:v>
                </c:pt>
                <c:pt idx="51">
                  <c:v>0.53148758086236003</c:v>
                </c:pt>
                <c:pt idx="52">
                  <c:v>3.6287861669518181E-4</c:v>
                </c:pt>
                <c:pt idx="53">
                  <c:v>1.6543799615720958E-2</c:v>
                </c:pt>
                <c:pt idx="54">
                  <c:v>0.26497967527454558</c:v>
                </c:pt>
                <c:pt idx="56">
                  <c:v>2.3678321332520173E-3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E796-6748-AF38-4EC097ECB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TMG</a:t>
                </a:r>
              </a:p>
            </c:rich>
          </c:tx>
          <c:layout>
            <c:manualLayout>
              <c:xMode val="edge"/>
              <c:yMode val="edge"/>
              <c:x val="0.47654419119599367"/>
              <c:y val="0.16625005345921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IPTG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IPTG vs DNA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796-6748-AF38-4EC097ECB8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B9AE6E9-43B8-5A40-8298-C3A4C0639C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796-6748-AF38-4EC097ECB8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49BC21D-C336-214B-9E6F-66FD43446F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96-6748-AF38-4EC097ECB8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4ADCCDF-037C-6941-ACA8-0297AE8AB1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96-6748-AF38-4EC097ECB8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970F892-31B1-B241-905A-BD37F17D41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96-6748-AF38-4EC097ECB8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96-6748-AF38-4EC097ECB8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96-6748-AF38-4EC097ECB8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96-6748-AF38-4EC097ECB8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A3EAF15-1D21-5D47-8CE9-F9C5F30CB6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96-6748-AF38-4EC097ECB8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08CA593-9EC1-604B-83A7-509405EC6D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96-6748-AF38-4EC097ECB8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64A7BE6-AD12-494D-94C2-9FB44C9BED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796-6748-AF38-4EC097ECB8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6B87432-8FBA-DC44-837D-685CA9724A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796-6748-AF38-4EC097ECB8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83D15D8-FC10-9D49-8906-B634376C7B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796-6748-AF38-4EC097ECB8B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4323188-1CA7-644F-B5A8-21BAB8CCAF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796-6748-AF38-4EC097ECB8B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796-6748-AF38-4EC097ECB8B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796-6748-AF38-4EC097ECB8B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EE58DF7-8242-B740-BBEE-322FFFED4E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796-6748-AF38-4EC097ECB8B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796-6748-AF38-4EC097ECB8B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5059142-DC7F-4340-8890-9B7816511C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796-6748-AF38-4EC097ECB8B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796-6748-AF38-4EC097ECB8B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1304183-3EF6-DC40-B79C-392643D7C6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796-6748-AF38-4EC097ECB8B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DF60756-D975-1D4B-8E13-49A306E04D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796-6748-AF38-4EC097ECB8B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796-6748-AF38-4EC097ECB8B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1EEADC3-85C2-FC4C-B397-E054466980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796-6748-AF38-4EC097ECB8B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E8366F1-88C8-2748-B753-390572667F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796-6748-AF38-4EC097ECB8B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796-6748-AF38-4EC097ECB8B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5BA01D5-FF59-BC42-9924-E009E932E0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796-6748-AF38-4EC097ECB8B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E830717-29E6-F84F-8154-0F8417A239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796-6748-AF38-4EC097ECB8B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796-6748-AF38-4EC097ECB8B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E871F75-61C7-AC4A-B2F7-1919DE5158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796-6748-AF38-4EC097ECB8B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025A65A-7E57-F94C-A804-DFF6D725AE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796-6748-AF38-4EC097ECB8B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9B2D75A-6F4A-F74D-A40E-D0EE97104D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796-6748-AF38-4EC097ECB8B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796-6748-AF38-4EC097ECB8B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71EBDF2-BB51-5E40-AC8F-93010D81D4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796-6748-AF38-4EC097ECB8B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88E7EF0-C9DC-8A45-8CF2-C7F8DBBC1E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796-6748-AF38-4EC097ECB8B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B147A89-7447-754A-B8F3-7B704D9E6C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796-6748-AF38-4EC097ECB8B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6E7F3EC-1C90-8049-BEC3-0D74A8AA0B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796-6748-AF38-4EC097ECB8B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4DC55D7-514F-E54E-8595-DEEB27D3BE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796-6748-AF38-4EC097ECB8B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6F8065F-C705-F54A-AE69-D41F61FCC5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796-6748-AF38-4EC097ECB8B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4139210-B237-E64D-9660-BE3F2A0E6B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796-6748-AF38-4EC097ECB8B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517B1E4-8081-8946-9C90-F16C2E0029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796-6748-AF38-4EC097ECB8B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796-6748-AF38-4EC097ECB8B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B3D0268-ABAE-4A40-A4E8-C7946E7FAA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796-6748-AF38-4EC097ECB8B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27942BD-1249-CF49-9A68-460100BB5E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796-6748-AF38-4EC097ECB8B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8F8BDFD-92FE-4143-97E6-C99635B88A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796-6748-AF38-4EC097ECB8B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6AE9263-BB37-C746-82B7-39A10E2054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796-6748-AF38-4EC097ECB8B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F9A2004F-C4DF-5C49-94C1-F0E8B368A6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796-6748-AF38-4EC097ECB8B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796-6748-AF38-4EC097ECB8B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1E2C34D-ADD4-5B43-941A-1D44B5AEFA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796-6748-AF38-4EC097ECB8B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5AA8F06-1607-F146-94E5-E29E232A3E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796-6748-AF38-4EC097ECB8B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68694F56-6A7F-0448-A7A6-5FD0E69B47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796-6748-AF38-4EC097ECB8B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B13585E-F201-4646-BB92-58F51FDD4E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796-6748-AF38-4EC097ECB8B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796-6748-AF38-4EC097ECB8B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796-6748-AF38-4EC097ECB8B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796-6748-AF38-4EC097ECB8B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796-6748-AF38-4EC097ECB8B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11978B6-9EE0-4F48-BDBF-9FB2AD6BFE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796-6748-AF38-4EC097ECB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IPTG_ROUND!$N$2:$N$58</c:f>
              <c:numCache>
                <c:formatCode>0.0E+00</c:formatCode>
                <c:ptCount val="57"/>
                <c:pt idx="1">
                  <c:v>2.5630439855685466E-3</c:v>
                </c:pt>
                <c:pt idx="2">
                  <c:v>4.0993594457745468E-2</c:v>
                </c:pt>
                <c:pt idx="3">
                  <c:v>3.375716670934864E-2</c:v>
                </c:pt>
                <c:pt idx="4">
                  <c:v>0.79660971307596473</c:v>
                </c:pt>
                <c:pt idx="5">
                  <c:v>1.0295401390819973E-6</c:v>
                </c:pt>
                <c:pt idx="8">
                  <c:v>0.79690671118112888</c:v>
                </c:pt>
                <c:pt idx="9">
                  <c:v>0.79560827365527875</c:v>
                </c:pt>
                <c:pt idx="10">
                  <c:v>0.53106537338797566</c:v>
                </c:pt>
                <c:pt idx="11">
                  <c:v>2.6532236661459292</c:v>
                </c:pt>
                <c:pt idx="12">
                  <c:v>0.26547892354375296</c:v>
                </c:pt>
                <c:pt idx="13">
                  <c:v>6.6795833306792327E-2</c:v>
                </c:pt>
                <c:pt idx="15">
                  <c:v>2.8572040390791701E-5</c:v>
                </c:pt>
                <c:pt idx="16">
                  <c:v>0.14985486770373049</c:v>
                </c:pt>
                <c:pt idx="17">
                  <c:v>3.7615555448409452E-4</c:v>
                </c:pt>
                <c:pt idx="18">
                  <c:v>0.7010752134637499</c:v>
                </c:pt>
                <c:pt idx="20">
                  <c:v>0.10985273097043198</c:v>
                </c:pt>
                <c:pt idx="21">
                  <c:v>6.3927948785256396E-3</c:v>
                </c:pt>
                <c:pt idx="23">
                  <c:v>0.53072243773556194</c:v>
                </c:pt>
                <c:pt idx="24">
                  <c:v>0.24464281157646908</c:v>
                </c:pt>
                <c:pt idx="26">
                  <c:v>9.893118243157803E-2</c:v>
                </c:pt>
                <c:pt idx="27">
                  <c:v>6.1922086613872232E-2</c:v>
                </c:pt>
                <c:pt idx="29">
                  <c:v>0.53381178020237741</c:v>
                </c:pt>
                <c:pt idx="30">
                  <c:v>4.6073306381732675E-2</c:v>
                </c:pt>
                <c:pt idx="31">
                  <c:v>6.6040069808536689E-2</c:v>
                </c:pt>
                <c:pt idx="33">
                  <c:v>6.5526028706158548E-2</c:v>
                </c:pt>
                <c:pt idx="34">
                  <c:v>0.16445054520096225</c:v>
                </c:pt>
                <c:pt idx="35">
                  <c:v>1.3393811512765832</c:v>
                </c:pt>
                <c:pt idx="36">
                  <c:v>3.718594411353076E-2</c:v>
                </c:pt>
                <c:pt idx="37">
                  <c:v>0.27177148405559132</c:v>
                </c:pt>
                <c:pt idx="38">
                  <c:v>8.3576729902289666E-3</c:v>
                </c:pt>
                <c:pt idx="39">
                  <c:v>3.6803527952617064E-2</c:v>
                </c:pt>
                <c:pt idx="40">
                  <c:v>1.976816109649679E-5</c:v>
                </c:pt>
                <c:pt idx="42">
                  <c:v>3.6147470929510463E-2</c:v>
                </c:pt>
                <c:pt idx="43">
                  <c:v>0.53087908320328447</c:v>
                </c:pt>
                <c:pt idx="44">
                  <c:v>0.5306280819822522</c:v>
                </c:pt>
                <c:pt idx="45">
                  <c:v>1.3220510004480643</c:v>
                </c:pt>
                <c:pt idx="46">
                  <c:v>0.1199732010508579</c:v>
                </c:pt>
                <c:pt idx="48">
                  <c:v>0.26498750293355244</c:v>
                </c:pt>
                <c:pt idx="49">
                  <c:v>0.53314949220324859</c:v>
                </c:pt>
                <c:pt idx="50">
                  <c:v>0.53534125885955952</c:v>
                </c:pt>
                <c:pt idx="51">
                  <c:v>0.53148758086236003</c:v>
                </c:pt>
                <c:pt idx="52">
                  <c:v>3.6287861669518181E-4</c:v>
                </c:pt>
                <c:pt idx="53">
                  <c:v>1.6543799615720958E-2</c:v>
                </c:pt>
                <c:pt idx="54">
                  <c:v>0.26497967527454558</c:v>
                </c:pt>
                <c:pt idx="56">
                  <c:v>2.3678321332520173E-3</c:v>
                </c:pt>
              </c:numCache>
            </c:numRef>
          </c:xVal>
          <c:yVal>
            <c:numRef>
              <c:f>DNA_ROUND!$N$2:$N$58</c:f>
              <c:numCache>
                <c:formatCode>0.0E+00</c:formatCode>
                <c:ptCount val="57"/>
                <c:pt idx="0">
                  <c:v>2.7015686391926589E-6</c:v>
                </c:pt>
                <c:pt idx="1">
                  <c:v>0.1453680236131642</c:v>
                </c:pt>
                <c:pt idx="2">
                  <c:v>0.16600744160144487</c:v>
                </c:pt>
                <c:pt idx="3">
                  <c:v>7.1110445008017581E-2</c:v>
                </c:pt>
                <c:pt idx="4">
                  <c:v>0.11338007116787226</c:v>
                </c:pt>
                <c:pt idx="8">
                  <c:v>7.7826012789755955E-2</c:v>
                </c:pt>
                <c:pt idx="9">
                  <c:v>0.52975468820745819</c:v>
                </c:pt>
                <c:pt idx="10">
                  <c:v>5.7581739889259451E-2</c:v>
                </c:pt>
                <c:pt idx="11">
                  <c:v>5.7605246598420569E-2</c:v>
                </c:pt>
                <c:pt idx="12">
                  <c:v>3.8199948656846595E-3</c:v>
                </c:pt>
                <c:pt idx="13">
                  <c:v>2.0439995358564559E-2</c:v>
                </c:pt>
                <c:pt idx="16">
                  <c:v>0.10414379578958383</c:v>
                </c:pt>
                <c:pt idx="18">
                  <c:v>6.389729198126301E-2</c:v>
                </c:pt>
                <c:pt idx="19">
                  <c:v>2.5626288876219393E-2</c:v>
                </c:pt>
                <c:pt idx="20">
                  <c:v>9.3497377806849719E-2</c:v>
                </c:pt>
                <c:pt idx="21">
                  <c:v>1.616504000210113E-2</c:v>
                </c:pt>
                <c:pt idx="23">
                  <c:v>2.5863325417251008E-2</c:v>
                </c:pt>
                <c:pt idx="24">
                  <c:v>2.8588818072421432E-2</c:v>
                </c:pt>
                <c:pt idx="26">
                  <c:v>9.5595950591027226E-2</c:v>
                </c:pt>
                <c:pt idx="27">
                  <c:v>4.5079999239689271E-2</c:v>
                </c:pt>
                <c:pt idx="29">
                  <c:v>3.101725419338033E-2</c:v>
                </c:pt>
                <c:pt idx="30">
                  <c:v>0.16121757819022944</c:v>
                </c:pt>
                <c:pt idx="31">
                  <c:v>0.10452910891989492</c:v>
                </c:pt>
                <c:pt idx="32">
                  <c:v>0.26499732908691714</c:v>
                </c:pt>
                <c:pt idx="33">
                  <c:v>5.2914816837148305E-2</c:v>
                </c:pt>
                <c:pt idx="34">
                  <c:v>0.18219379995649448</c:v>
                </c:pt>
                <c:pt idx="35">
                  <c:v>0.31315034923862384</c:v>
                </c:pt>
                <c:pt idx="36">
                  <c:v>2.7326353497973837E-2</c:v>
                </c:pt>
                <c:pt idx="37">
                  <c:v>8.9353098190281428E-3</c:v>
                </c:pt>
                <c:pt idx="38">
                  <c:v>4.1487092908369713E-3</c:v>
                </c:pt>
                <c:pt idx="39">
                  <c:v>1.1082289226205733E-2</c:v>
                </c:pt>
                <c:pt idx="40">
                  <c:v>1.7254708746839383E-5</c:v>
                </c:pt>
                <c:pt idx="42">
                  <c:v>2.3393649569498735E-2</c:v>
                </c:pt>
                <c:pt idx="43">
                  <c:v>6.6690356262651185E-2</c:v>
                </c:pt>
                <c:pt idx="44">
                  <c:v>2.835853264303349E-2</c:v>
                </c:pt>
                <c:pt idx="45">
                  <c:v>0.1161969017289996</c:v>
                </c:pt>
                <c:pt idx="46">
                  <c:v>9.6214524694913775E-2</c:v>
                </c:pt>
                <c:pt idx="48">
                  <c:v>0.26510408273270625</c:v>
                </c:pt>
                <c:pt idx="49">
                  <c:v>3.8608538223727604E-2</c:v>
                </c:pt>
                <c:pt idx="50">
                  <c:v>0.27148551050661823</c:v>
                </c:pt>
                <c:pt idx="51">
                  <c:v>4.5745069085479012E-2</c:v>
                </c:pt>
                <c:pt idx="56">
                  <c:v>8.3338002505475677E-3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E796-6748-AF38-4EC097ECB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IPTG</a:t>
                </a:r>
              </a:p>
            </c:rich>
          </c:tx>
          <c:layout>
            <c:manualLayout>
              <c:xMode val="edge"/>
              <c:yMode val="edge"/>
              <c:x val="0.43440122518484814"/>
              <c:y val="0.166250056810434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DNA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DNA vs ONPFDNA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796-6748-AF38-4EC097ECB8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F4619BD-F36D-BA42-915C-8A8CE10B82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796-6748-AF38-4EC097ECB8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2A80F15-4EC8-3146-BA42-F075757771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96-6748-AF38-4EC097ECB8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96D0552-E933-CC44-B28A-45222E1AAC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96-6748-AF38-4EC097ECB8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EE77263-66AC-EB49-935C-B6FD803CE3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96-6748-AF38-4EC097ECB8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96-6748-AF38-4EC097ECB8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96-6748-AF38-4EC097ECB8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96-6748-AF38-4EC097ECB8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4A49F6C-364A-1D41-A0D8-27019DFA7C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96-6748-AF38-4EC097ECB8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0B2924D-453C-D249-957B-2D1389C7F4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96-6748-AF38-4EC097ECB8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16390A8-064A-9A48-87D0-BD1125E8A1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796-6748-AF38-4EC097ECB8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668B521-3863-0F40-870B-15576905FE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796-6748-AF38-4EC097ECB8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DB73C0C-DBB3-DC49-AB72-20CABBE5A4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796-6748-AF38-4EC097ECB8B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A962E9D-D46E-594B-85A6-EB9E81135C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796-6748-AF38-4EC097ECB8B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796-6748-AF38-4EC097ECB8B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796-6748-AF38-4EC097ECB8B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367BCF0-0655-4E46-A68B-C32A314EB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796-6748-AF38-4EC097ECB8B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796-6748-AF38-4EC097ECB8B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B1D17E7-DE3F-6040-8FED-DCF381126F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796-6748-AF38-4EC097ECB8B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796-6748-AF38-4EC097ECB8B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050AFFE-5BF9-7E46-9B97-2DAB5D794D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796-6748-AF38-4EC097ECB8B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1E0DB86-AC1F-0049-A498-2452D61275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796-6748-AF38-4EC097ECB8B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796-6748-AF38-4EC097ECB8B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715B6C4-1C26-F547-A406-7325D868CF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796-6748-AF38-4EC097ECB8B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08E9CE1-5F24-6347-88A2-3FDD12BC94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796-6748-AF38-4EC097ECB8B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796-6748-AF38-4EC097ECB8B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52A3DA0-C992-0B46-B5C1-8594DB3E46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796-6748-AF38-4EC097ECB8B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2A13DD5-5A5C-FA4D-AE31-A6E4BE2E51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796-6748-AF38-4EC097ECB8B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796-6748-AF38-4EC097ECB8B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4D5AD0E-BEFE-4C41-8E34-CDF95CDB53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796-6748-AF38-4EC097ECB8B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901FF69-EA2D-B145-8A73-E5874A77A8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796-6748-AF38-4EC097ECB8B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E1BCE29-247E-ED40-9F25-39686EAD83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796-6748-AF38-4EC097ECB8B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796-6748-AF38-4EC097ECB8B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E8AB480-3848-C648-86BC-05420A1CA5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796-6748-AF38-4EC097ECB8B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9ADE989-A435-1140-9945-595DFCE67B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796-6748-AF38-4EC097ECB8B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C748441-7B37-2141-A425-08F848F1F3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796-6748-AF38-4EC097ECB8B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7C45358-D7E5-8E46-8C2C-F3A1689BB9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796-6748-AF38-4EC097ECB8B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51B7665-A7C1-A742-AC5D-AD6EDA92B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796-6748-AF38-4EC097ECB8B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957B3BB-F437-274B-92C6-304144984E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796-6748-AF38-4EC097ECB8B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6127B28-F957-7B4B-929C-372E563393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796-6748-AF38-4EC097ECB8B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B9ABED9-6A18-0943-A1EE-4E3ED2B116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796-6748-AF38-4EC097ECB8B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796-6748-AF38-4EC097ECB8B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6CBFF99-2B58-9748-9F19-BC2EA4E7B4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796-6748-AF38-4EC097ECB8B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9DA921A-819F-7442-8EF7-54D36957ED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796-6748-AF38-4EC097ECB8B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DD9C3B0D-0AD9-CF46-817C-33BDFD4563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796-6748-AF38-4EC097ECB8B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403720D-D7F7-FB44-A9FB-A4D89BA661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796-6748-AF38-4EC097ECB8B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F635F8F-562F-1945-AC11-A34F688E80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796-6748-AF38-4EC097ECB8B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796-6748-AF38-4EC097ECB8B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6752CCA-BEC5-6E48-90AA-8BF05213AE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796-6748-AF38-4EC097ECB8B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52ED875-5EA1-CA4E-8437-B988C0ECFE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796-6748-AF38-4EC097ECB8B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3ED423E5-998A-874C-9912-CF2C78C30C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796-6748-AF38-4EC097ECB8B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3A464F0-F74A-C24C-A845-05583BF34A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796-6748-AF38-4EC097ECB8B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796-6748-AF38-4EC097ECB8B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796-6748-AF38-4EC097ECB8B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796-6748-AF38-4EC097ECB8B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796-6748-AF38-4EC097ECB8B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BD73604-EA22-5747-9CA7-4C3DAD1CFE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796-6748-AF38-4EC097ECB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DNA_ROUND!$N$2:$N$58</c:f>
              <c:numCache>
                <c:formatCode>0.0E+00</c:formatCode>
                <c:ptCount val="57"/>
                <c:pt idx="0">
                  <c:v>2.7015686391926589E-6</c:v>
                </c:pt>
                <c:pt idx="1">
                  <c:v>0.1453680236131642</c:v>
                </c:pt>
                <c:pt idx="2">
                  <c:v>0.16600744160144487</c:v>
                </c:pt>
                <c:pt idx="3">
                  <c:v>7.1110445008017581E-2</c:v>
                </c:pt>
                <c:pt idx="4">
                  <c:v>0.11338007116787226</c:v>
                </c:pt>
                <c:pt idx="8">
                  <c:v>7.7826012789755955E-2</c:v>
                </c:pt>
                <c:pt idx="9">
                  <c:v>0.52975468820745819</c:v>
                </c:pt>
                <c:pt idx="10">
                  <c:v>5.7581739889259451E-2</c:v>
                </c:pt>
                <c:pt idx="11">
                  <c:v>5.7605246598420569E-2</c:v>
                </c:pt>
                <c:pt idx="12">
                  <c:v>3.8199948656846595E-3</c:v>
                </c:pt>
                <c:pt idx="13">
                  <c:v>2.0439995358564559E-2</c:v>
                </c:pt>
                <c:pt idx="16">
                  <c:v>0.10414379578958383</c:v>
                </c:pt>
                <c:pt idx="18">
                  <c:v>6.389729198126301E-2</c:v>
                </c:pt>
                <c:pt idx="19">
                  <c:v>2.5626288876219393E-2</c:v>
                </c:pt>
                <c:pt idx="20">
                  <c:v>9.3497377806849719E-2</c:v>
                </c:pt>
                <c:pt idx="21">
                  <c:v>1.616504000210113E-2</c:v>
                </c:pt>
                <c:pt idx="23">
                  <c:v>2.5863325417251008E-2</c:v>
                </c:pt>
                <c:pt idx="24">
                  <c:v>2.8588818072421432E-2</c:v>
                </c:pt>
                <c:pt idx="26">
                  <c:v>9.5595950591027226E-2</c:v>
                </c:pt>
                <c:pt idx="27">
                  <c:v>4.5079999239689271E-2</c:v>
                </c:pt>
                <c:pt idx="29">
                  <c:v>3.101725419338033E-2</c:v>
                </c:pt>
                <c:pt idx="30">
                  <c:v>0.16121757819022944</c:v>
                </c:pt>
                <c:pt idx="31">
                  <c:v>0.10452910891989492</c:v>
                </c:pt>
                <c:pt idx="32">
                  <c:v>0.26499732908691714</c:v>
                </c:pt>
                <c:pt idx="33">
                  <c:v>5.2914816837148305E-2</c:v>
                </c:pt>
                <c:pt idx="34">
                  <c:v>0.18219379995649448</c:v>
                </c:pt>
                <c:pt idx="35">
                  <c:v>0.31315034923862384</c:v>
                </c:pt>
                <c:pt idx="36">
                  <c:v>2.7326353497973837E-2</c:v>
                </c:pt>
                <c:pt idx="37">
                  <c:v>8.9353098190281428E-3</c:v>
                </c:pt>
                <c:pt idx="38">
                  <c:v>4.1487092908369713E-3</c:v>
                </c:pt>
                <c:pt idx="39">
                  <c:v>1.1082289226205733E-2</c:v>
                </c:pt>
                <c:pt idx="40">
                  <c:v>1.7254708746839383E-5</c:v>
                </c:pt>
                <c:pt idx="42">
                  <c:v>2.3393649569498735E-2</c:v>
                </c:pt>
                <c:pt idx="43">
                  <c:v>6.6690356262651185E-2</c:v>
                </c:pt>
                <c:pt idx="44">
                  <c:v>2.835853264303349E-2</c:v>
                </c:pt>
                <c:pt idx="45">
                  <c:v>0.1161969017289996</c:v>
                </c:pt>
                <c:pt idx="46">
                  <c:v>9.6214524694913775E-2</c:v>
                </c:pt>
                <c:pt idx="48">
                  <c:v>0.26510408273270625</c:v>
                </c:pt>
                <c:pt idx="49">
                  <c:v>3.8608538223727604E-2</c:v>
                </c:pt>
                <c:pt idx="50">
                  <c:v>0.27148551050661823</c:v>
                </c:pt>
                <c:pt idx="51">
                  <c:v>4.5745069085479012E-2</c:v>
                </c:pt>
                <c:pt idx="56">
                  <c:v>8.3338002505475677E-3</c:v>
                </c:pt>
              </c:numCache>
            </c:numRef>
          </c:xVal>
          <c:yVal>
            <c:numRef>
              <c:f>ONPFDNA_ROUND!$N$2:$N$58</c:f>
              <c:numCache>
                <c:formatCode>0.0E+00</c:formatCode>
                <c:ptCount val="57"/>
                <c:pt idx="1">
                  <c:v>0.19934402251774536</c:v>
                </c:pt>
                <c:pt idx="2">
                  <c:v>0.12043211877247775</c:v>
                </c:pt>
                <c:pt idx="3">
                  <c:v>7.8195842300304408E-2</c:v>
                </c:pt>
                <c:pt idx="4">
                  <c:v>0.19836026274717547</c:v>
                </c:pt>
                <c:pt idx="8">
                  <c:v>6.4054937182004112E-2</c:v>
                </c:pt>
                <c:pt idx="9">
                  <c:v>4.3059812012364203E-2</c:v>
                </c:pt>
                <c:pt idx="10">
                  <c:v>5.2223371027531058E-2</c:v>
                </c:pt>
                <c:pt idx="11">
                  <c:v>0.25012211716417093</c:v>
                </c:pt>
                <c:pt idx="12">
                  <c:v>1.5033543461403622E-2</c:v>
                </c:pt>
                <c:pt idx="13">
                  <c:v>2.3692244347193032E-2</c:v>
                </c:pt>
                <c:pt idx="15">
                  <c:v>3.2907318135206177E-4</c:v>
                </c:pt>
                <c:pt idx="16">
                  <c:v>9.713301275924309E-2</c:v>
                </c:pt>
                <c:pt idx="18">
                  <c:v>6.8962213561445398E-2</c:v>
                </c:pt>
                <c:pt idx="20">
                  <c:v>0.10411247228665163</c:v>
                </c:pt>
                <c:pt idx="21">
                  <c:v>1.4345597824298261E-2</c:v>
                </c:pt>
                <c:pt idx="22">
                  <c:v>2.9437856807348509E-2</c:v>
                </c:pt>
                <c:pt idx="23">
                  <c:v>1.9555024483309241E-2</c:v>
                </c:pt>
                <c:pt idx="24">
                  <c:v>0.25907535596031939</c:v>
                </c:pt>
                <c:pt idx="26">
                  <c:v>7.0243453119469404E-2</c:v>
                </c:pt>
                <c:pt idx="27">
                  <c:v>4.2041151710087987E-2</c:v>
                </c:pt>
                <c:pt idx="28">
                  <c:v>0</c:v>
                </c:pt>
                <c:pt idx="29">
                  <c:v>4.4659314990366086E-2</c:v>
                </c:pt>
                <c:pt idx="30">
                  <c:v>0.11464310527136209</c:v>
                </c:pt>
                <c:pt idx="31">
                  <c:v>8.0158072090998511E-2</c:v>
                </c:pt>
                <c:pt idx="33">
                  <c:v>6.0220161875945741E-2</c:v>
                </c:pt>
                <c:pt idx="34">
                  <c:v>0.1430882719749825</c:v>
                </c:pt>
                <c:pt idx="35">
                  <c:v>7.3773540663868056E-2</c:v>
                </c:pt>
                <c:pt idx="36">
                  <c:v>1.6715202722193713E-2</c:v>
                </c:pt>
                <c:pt idx="37">
                  <c:v>4.9622613973777114E-3</c:v>
                </c:pt>
                <c:pt idx="38">
                  <c:v>5.8917232241154655E-3</c:v>
                </c:pt>
                <c:pt idx="39">
                  <c:v>2.2542778655919176E-2</c:v>
                </c:pt>
                <c:pt idx="40">
                  <c:v>6.8049287797757129E-6</c:v>
                </c:pt>
                <c:pt idx="42">
                  <c:v>2.2362375115762875E-2</c:v>
                </c:pt>
                <c:pt idx="43">
                  <c:v>0.13428082677887793</c:v>
                </c:pt>
                <c:pt idx="44">
                  <c:v>4.0224545073603214E-2</c:v>
                </c:pt>
                <c:pt idx="45">
                  <c:v>0.10724085652375988</c:v>
                </c:pt>
                <c:pt idx="46">
                  <c:v>0.11189329157010937</c:v>
                </c:pt>
                <c:pt idx="48">
                  <c:v>0.13162796041204933</c:v>
                </c:pt>
                <c:pt idx="49">
                  <c:v>4.8095883346632257E-2</c:v>
                </c:pt>
                <c:pt idx="50">
                  <c:v>3.1790753356472141E-2</c:v>
                </c:pt>
                <c:pt idx="51">
                  <c:v>2.2845421574195314E-2</c:v>
                </c:pt>
                <c:pt idx="54">
                  <c:v>4.8624853381541586E-2</c:v>
                </c:pt>
                <c:pt idx="56">
                  <c:v>4.0571225227974709E-3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E796-6748-AF38-4EC097ECB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DNA</a:t>
                </a:r>
              </a:p>
            </c:rich>
          </c:tx>
          <c:layout>
            <c:manualLayout>
              <c:xMode val="edge"/>
              <c:yMode val="edge"/>
              <c:x val="0.42939389302087755"/>
              <c:y val="0.166250120806201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ONPFDNA</a:t>
                </a:r>
              </a:p>
            </c:rich>
          </c:tx>
          <c:layout>
            <c:manualLayout>
              <c:xMode val="edge"/>
              <c:yMode val="edge"/>
              <c:x val="0.91251021913488262"/>
              <c:y val="0.451900082817964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apo vs ONPF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796-6748-AF38-4EC097ECB8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C8CC415-CC96-C64C-A52F-A31FC14CBD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796-6748-AF38-4EC097ECB8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0D62400-7DAB-924C-8D3C-97262E3268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96-6748-AF38-4EC097ECB8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641C99E-0FF7-0F44-BF49-75624DAE3E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96-6748-AF38-4EC097ECB8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23EB8E8-E231-0145-9140-9DABF2499F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96-6748-AF38-4EC097ECB8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7F229-1BD9-874B-81A5-B9662F4EEC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96-6748-AF38-4EC097ECB8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04DBC8A-D0C3-6242-80AD-5F90766307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96-6748-AF38-4EC097ECB8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96-6748-AF38-4EC097ECB8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FF32759-81FE-F543-9AA0-F9EF1C8063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96-6748-AF38-4EC097ECB8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C67839D-B7BD-4545-9C8B-3DABA34692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96-6748-AF38-4EC097ECB8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A4BE2D8-7035-AA45-82A8-FAD0AF5BDF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796-6748-AF38-4EC097ECB8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1BFB9AC-BA02-444B-8574-9E7986B9B5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796-6748-AF38-4EC097ECB8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C8E1F4F-602F-BA48-83BC-F7EF46B7B5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796-6748-AF38-4EC097ECB8B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E98EE0C-6429-6A4B-A92B-665A36A600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796-6748-AF38-4EC097ECB8B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796-6748-AF38-4EC097ECB8B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5603634-D366-2245-B758-1F8C9AD331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796-6748-AF38-4EC097ECB8B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2C6E630-C3B4-6743-B82D-B7C0AAC613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796-6748-AF38-4EC097ECB8B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2774595-84A5-9D47-9616-A27FAA20F8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796-6748-AF38-4EC097ECB8B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E122730-9CB5-BA4C-9AC2-0C1E0FC866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796-6748-AF38-4EC097ECB8B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796-6748-AF38-4EC097ECB8B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C4F6D0-2ECF-1E48-8B01-22EF36E259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796-6748-AF38-4EC097ECB8B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209E91F-C5B7-A742-B33D-8693D9F0CB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796-6748-AF38-4EC097ECB8B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AA28E54-0D58-8745-9039-96D693EC7E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796-6748-AF38-4EC097ECB8B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D31B859-5226-D345-9BF3-E95F104BAB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796-6748-AF38-4EC097ECB8B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F9575F2-BBAF-AB4D-912F-4882C9D7F2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796-6748-AF38-4EC097ECB8B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796-6748-AF38-4EC097ECB8B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BB85B27-45B6-7D46-B343-8EE9EA971D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796-6748-AF38-4EC097ECB8B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21FB0ED-A972-B54B-B056-41AD1711B2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796-6748-AF38-4EC097ECB8B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796-6748-AF38-4EC097ECB8B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FF70B6C-1E98-3249-A696-0A4CC53E66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796-6748-AF38-4EC097ECB8B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9077751-4B10-A44F-AA87-53C6E818D5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796-6748-AF38-4EC097ECB8B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864DE7B-3316-DE4F-B721-88944C7E13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796-6748-AF38-4EC097ECB8B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796-6748-AF38-4EC097ECB8B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B05D816-980D-634E-AF9B-3FC5CBD8BD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796-6748-AF38-4EC097ECB8B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628C5CB-82DA-3640-AFE1-154B4CFF6E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796-6748-AF38-4EC097ECB8B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99768F1-88B1-644F-A62E-A3319CC1B8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796-6748-AF38-4EC097ECB8B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9ABC82D-7664-BD47-B57E-848AFC1AAB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796-6748-AF38-4EC097ECB8B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7AACE64-EB2E-0940-88D7-58962F4B39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796-6748-AF38-4EC097ECB8B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D133BD6-A84E-1549-9BB5-3B37735531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796-6748-AF38-4EC097ECB8B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A7F0504-4623-A24C-81F2-D257C7ED3F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796-6748-AF38-4EC097ECB8B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ADE37B3-09EC-6A42-92F2-30505A4B21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796-6748-AF38-4EC097ECB8B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796-6748-AF38-4EC097ECB8B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5DD7E8C-9ED0-174A-A8B7-F895C36622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796-6748-AF38-4EC097ECB8B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6C493D6-84F9-2145-9342-0689390D0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796-6748-AF38-4EC097ECB8B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4EAC456-E695-0849-BB25-89E6B2E2F4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796-6748-AF38-4EC097ECB8B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E36B7F4-26BE-584B-86F1-EC3E556163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796-6748-AF38-4EC097ECB8B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C4FE754-8880-2E45-A8DF-57ECC8C106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796-6748-AF38-4EC097ECB8B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796-6748-AF38-4EC097ECB8B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650D977-A8A3-EF4A-81D7-CA1F073A56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796-6748-AF38-4EC097ECB8B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7D15087-CAE8-3A41-80C7-0AA1B500EA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796-6748-AF38-4EC097ECB8B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54F9B38-9D6E-4B44-A438-BAA4A35814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796-6748-AF38-4EC097ECB8B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BCE7DED-F15E-6D46-AACB-C2376975BD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796-6748-AF38-4EC097ECB8B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726A225F-548F-F842-A6C4-9771223651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796-6748-AF38-4EC097ECB8B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DDF9DE0-1BA2-4241-BDA5-67AC849CD1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796-6748-AF38-4EC097ECB8B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48671702-8DF0-224D-96B9-5CBF1FC456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796-6748-AF38-4EC097ECB8B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84A1166-6969-1D4B-84B4-1E96FAA68C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796-6748-AF38-4EC097ECB8B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BE8F963-8FFD-0E45-BFA4-3770A97A12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796-6748-AF38-4EC097ECB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APO_ROUND!$N$2:$N$58</c:f>
              <c:numCache>
                <c:formatCode>0.0E+00</c:formatCode>
                <c:ptCount val="57"/>
                <c:pt idx="1">
                  <c:v>0.3505895509458351</c:v>
                </c:pt>
                <c:pt idx="2">
                  <c:v>9.2521493139933658E-2</c:v>
                </c:pt>
                <c:pt idx="3">
                  <c:v>6.9369663500366649E-2</c:v>
                </c:pt>
                <c:pt idx="4">
                  <c:v>1.381313350561455</c:v>
                </c:pt>
                <c:pt idx="5">
                  <c:v>1.8205975707972555E-2</c:v>
                </c:pt>
                <c:pt idx="6">
                  <c:v>2.4598950246373374E-2</c:v>
                </c:pt>
                <c:pt idx="7">
                  <c:v>1.8258883153780852E-4</c:v>
                </c:pt>
                <c:pt idx="8">
                  <c:v>9.5424503802660238E-2</c:v>
                </c:pt>
                <c:pt idx="9">
                  <c:v>0.53873748618310857</c:v>
                </c:pt>
                <c:pt idx="10">
                  <c:v>3.5502075826393219E-2</c:v>
                </c:pt>
                <c:pt idx="11">
                  <c:v>0.3511879745351143</c:v>
                </c:pt>
                <c:pt idx="12">
                  <c:v>2.3811723245663083E-4</c:v>
                </c:pt>
                <c:pt idx="13">
                  <c:v>4.1930793887134429E-2</c:v>
                </c:pt>
                <c:pt idx="15">
                  <c:v>1.5791344075139789E-4</c:v>
                </c:pt>
                <c:pt idx="16">
                  <c:v>9.9652720821922572E-2</c:v>
                </c:pt>
                <c:pt idx="17">
                  <c:v>4.38194295097669E-4</c:v>
                </c:pt>
                <c:pt idx="18">
                  <c:v>9.5737426214753105E-2</c:v>
                </c:pt>
                <c:pt idx="20">
                  <c:v>0.1037472720735728</c:v>
                </c:pt>
                <c:pt idx="21">
                  <c:v>1.6968609938588151E-2</c:v>
                </c:pt>
                <c:pt idx="22">
                  <c:v>8.2769371836718134E-5</c:v>
                </c:pt>
                <c:pt idx="23">
                  <c:v>2.3879816187156518E-2</c:v>
                </c:pt>
                <c:pt idx="24">
                  <c:v>3.1462607468023013E-2</c:v>
                </c:pt>
                <c:pt idx="25">
                  <c:v>2.5937683436723837E-3</c:v>
                </c:pt>
                <c:pt idx="26">
                  <c:v>0.11347718073918746</c:v>
                </c:pt>
                <c:pt idx="27">
                  <c:v>4.3822049075113965E-2</c:v>
                </c:pt>
                <c:pt idx="29">
                  <c:v>6.2755755046081441E-2</c:v>
                </c:pt>
                <c:pt idx="30">
                  <c:v>0.11576369047200956</c:v>
                </c:pt>
                <c:pt idx="31">
                  <c:v>0.15732577264296041</c:v>
                </c:pt>
                <c:pt idx="33">
                  <c:v>4.5321602585596012E-2</c:v>
                </c:pt>
                <c:pt idx="34">
                  <c:v>0.10925977540055001</c:v>
                </c:pt>
                <c:pt idx="35">
                  <c:v>0.10320478218839554</c:v>
                </c:pt>
                <c:pt idx="36">
                  <c:v>3.5514121677458786E-2</c:v>
                </c:pt>
                <c:pt idx="37">
                  <c:v>1.4802383044381136E-2</c:v>
                </c:pt>
                <c:pt idx="38">
                  <c:v>1.6381137128115977E-2</c:v>
                </c:pt>
                <c:pt idx="39">
                  <c:v>3.4568476638842695E-2</c:v>
                </c:pt>
                <c:pt idx="40">
                  <c:v>2.4430347099442465E-5</c:v>
                </c:pt>
                <c:pt idx="42">
                  <c:v>2.7443352512213609E-2</c:v>
                </c:pt>
                <c:pt idx="43">
                  <c:v>5.1093064079759949E-2</c:v>
                </c:pt>
                <c:pt idx="44">
                  <c:v>5.3429521591672566E-2</c:v>
                </c:pt>
                <c:pt idx="45">
                  <c:v>0.13317385656433969</c:v>
                </c:pt>
                <c:pt idx="46">
                  <c:v>0.12004021059078854</c:v>
                </c:pt>
                <c:pt idx="47">
                  <c:v>7.057855431283421E-6</c:v>
                </c:pt>
                <c:pt idx="48">
                  <c:v>6.3935241732092862E-2</c:v>
                </c:pt>
                <c:pt idx="49">
                  <c:v>4.5541909830608011E-2</c:v>
                </c:pt>
                <c:pt idx="50">
                  <c:v>3.3947900547474326E-2</c:v>
                </c:pt>
                <c:pt idx="51">
                  <c:v>6.1795842576367624E-2</c:v>
                </c:pt>
                <c:pt idx="52">
                  <c:v>2.1784851835769518E-4</c:v>
                </c:pt>
                <c:pt idx="53">
                  <c:v>2.1331727183695651E-2</c:v>
                </c:pt>
                <c:pt idx="54">
                  <c:v>5.0515788507474423E-2</c:v>
                </c:pt>
                <c:pt idx="55">
                  <c:v>2.0710160840533546E-5</c:v>
                </c:pt>
                <c:pt idx="56">
                  <c:v>1.2560080488489521E-2</c:v>
                </c:pt>
              </c:numCache>
            </c:numRef>
          </c:xVal>
          <c:yVal>
            <c:numRef>
              <c:f>ONPF_ROUND!$N$2:$N$58</c:f>
              <c:numCache>
                <c:formatCode>0.0E+00</c:formatCode>
                <c:ptCount val="57"/>
                <c:pt idx="1">
                  <c:v>4.1852667302633088E-2</c:v>
                </c:pt>
                <c:pt idx="2">
                  <c:v>6.53790820749936E-2</c:v>
                </c:pt>
                <c:pt idx="3">
                  <c:v>7.0143525222498282E-2</c:v>
                </c:pt>
                <c:pt idx="4">
                  <c:v>5.7870538693783558E-2</c:v>
                </c:pt>
                <c:pt idx="5">
                  <c:v>2.8903359478348728E-4</c:v>
                </c:pt>
                <c:pt idx="6">
                  <c:v>1.7777185367970678E-4</c:v>
                </c:pt>
                <c:pt idx="8">
                  <c:v>5.3304592954855685E-2</c:v>
                </c:pt>
                <c:pt idx="9">
                  <c:v>0.53098342261739506</c:v>
                </c:pt>
                <c:pt idx="10">
                  <c:v>3.5695444393528966E-2</c:v>
                </c:pt>
                <c:pt idx="11">
                  <c:v>3.5730303203990219E-2</c:v>
                </c:pt>
                <c:pt idx="12">
                  <c:v>6.5388391260101392E-4</c:v>
                </c:pt>
                <c:pt idx="13">
                  <c:v>2.5669134549219503E-2</c:v>
                </c:pt>
                <c:pt idx="15">
                  <c:v>8.7362455008554952E-4</c:v>
                </c:pt>
                <c:pt idx="16">
                  <c:v>7.892016572297432E-2</c:v>
                </c:pt>
                <c:pt idx="17">
                  <c:v>4.202112537869341E-4</c:v>
                </c:pt>
                <c:pt idx="18">
                  <c:v>5.4677977989836521E-2</c:v>
                </c:pt>
                <c:pt idx="20">
                  <c:v>7.4249755297150638E-2</c:v>
                </c:pt>
                <c:pt idx="21">
                  <c:v>1.3451348540058064E-2</c:v>
                </c:pt>
                <c:pt idx="22">
                  <c:v>6.7255829293310989E-5</c:v>
                </c:pt>
                <c:pt idx="23">
                  <c:v>0.26580860551668217</c:v>
                </c:pt>
                <c:pt idx="24">
                  <c:v>2.5494572192037074E-2</c:v>
                </c:pt>
                <c:pt idx="26">
                  <c:v>4.4422602583833161E-2</c:v>
                </c:pt>
                <c:pt idx="27">
                  <c:v>5.4408877542631608E-2</c:v>
                </c:pt>
                <c:pt idx="28">
                  <c:v>1.3537871308992685E-5</c:v>
                </c:pt>
                <c:pt idx="29">
                  <c:v>2.6379220179036135E-2</c:v>
                </c:pt>
                <c:pt idx="30">
                  <c:v>9.4828460509053025E-2</c:v>
                </c:pt>
                <c:pt idx="31">
                  <c:v>7.8496245557192326E-2</c:v>
                </c:pt>
                <c:pt idx="33">
                  <c:v>4.0091922484136303E-2</c:v>
                </c:pt>
                <c:pt idx="34">
                  <c:v>0.11383566815915853</c:v>
                </c:pt>
                <c:pt idx="35">
                  <c:v>6.3521485907218872E-2</c:v>
                </c:pt>
                <c:pt idx="36">
                  <c:v>3.4202275354360968E-2</c:v>
                </c:pt>
                <c:pt idx="37">
                  <c:v>7.9885639894511518E-3</c:v>
                </c:pt>
                <c:pt idx="38">
                  <c:v>8.9708090248732039E-3</c:v>
                </c:pt>
                <c:pt idx="39">
                  <c:v>9.6714673350870497E-3</c:v>
                </c:pt>
                <c:pt idx="40">
                  <c:v>1.5948045573386157E-5</c:v>
                </c:pt>
                <c:pt idx="41">
                  <c:v>1.0747765459747789E-5</c:v>
                </c:pt>
                <c:pt idx="42">
                  <c:v>2.2120333613358519E-2</c:v>
                </c:pt>
                <c:pt idx="43">
                  <c:v>0.79633593279491255</c:v>
                </c:pt>
                <c:pt idx="44">
                  <c:v>0.26577058677619891</c:v>
                </c:pt>
                <c:pt idx="45">
                  <c:v>0.79607372204109872</c:v>
                </c:pt>
                <c:pt idx="46">
                  <c:v>9.2574663971153118E-2</c:v>
                </c:pt>
                <c:pt idx="48">
                  <c:v>0.26494719483213913</c:v>
                </c:pt>
                <c:pt idx="49">
                  <c:v>4.143311162179858E-2</c:v>
                </c:pt>
                <c:pt idx="50">
                  <c:v>4.3426849820661806E-2</c:v>
                </c:pt>
                <c:pt idx="51">
                  <c:v>0.2663262151642799</c:v>
                </c:pt>
                <c:pt idx="52">
                  <c:v>2.2033113956090251E-4</c:v>
                </c:pt>
                <c:pt idx="53">
                  <c:v>9.7950142640797132E-5</c:v>
                </c:pt>
                <c:pt idx="54">
                  <c:v>2.3180703695843841E-2</c:v>
                </c:pt>
                <c:pt idx="55">
                  <c:v>2.6096753878996425E-2</c:v>
                </c:pt>
                <c:pt idx="56">
                  <c:v>9.305171327211861E-3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E796-6748-AF38-4EC097ECB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APO</a:t>
                </a:r>
              </a:p>
            </c:rich>
          </c:tx>
          <c:layout>
            <c:manualLayout>
              <c:xMode val="edge"/>
              <c:yMode val="edge"/>
              <c:x val="0.44594754667686654"/>
              <c:y val="0.166250151008152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ONPFDNA vs apo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796-6748-AF38-4EC097ECB8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EC3C9D-65F9-4845-BDC1-CEC90239F8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796-6748-AF38-4EC097ECB8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D964FA0-FFF4-2D47-96B2-04E9140151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96-6748-AF38-4EC097ECB8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7FC217A-673B-1E47-9987-512E4AA112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96-6748-AF38-4EC097ECB8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5B9F226-EC9E-7443-8CA6-E4FB7E47E2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96-6748-AF38-4EC097ECB8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96-6748-AF38-4EC097ECB8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96-6748-AF38-4EC097ECB8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96-6748-AF38-4EC097ECB8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7346B7D-1509-164C-9114-7F29F4924F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96-6748-AF38-4EC097ECB8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0C36080-686F-434C-8688-B010AECF2E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96-6748-AF38-4EC097ECB8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B51E283-8EB4-9149-B898-C351668BC5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796-6748-AF38-4EC097ECB8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DD07EC8-E595-7348-805C-5759BC5DF6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796-6748-AF38-4EC097ECB8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AF84E35-72C3-EA43-951D-26319C674B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796-6748-AF38-4EC097ECB8B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305DE37-53D0-7E4D-B49F-EC68ECC057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796-6748-AF38-4EC097ECB8B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796-6748-AF38-4EC097ECB8B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F5D6DEF-A04D-094B-A6D1-7C4F587489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796-6748-AF38-4EC097ECB8B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41578AB-8768-F040-93C9-76423B97EB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796-6748-AF38-4EC097ECB8B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796-6748-AF38-4EC097ECB8B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A81E4A3-7306-FC4C-9E13-C440DDB489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796-6748-AF38-4EC097ECB8B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796-6748-AF38-4EC097ECB8B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C7A9E59-EE4D-F842-AAB4-C6696AEA95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796-6748-AF38-4EC097ECB8B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B4B3E86-62D8-3749-8C44-6A3BBBC15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796-6748-AF38-4EC097ECB8B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E96AB26-F72E-A740-8C5B-9FAA99661E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796-6748-AF38-4EC097ECB8B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1B0E8D5-E657-7B47-9D29-1A71315D09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796-6748-AF38-4EC097ECB8B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D687AAD-CB01-434C-97E9-6785CA715C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796-6748-AF38-4EC097ECB8B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796-6748-AF38-4EC097ECB8B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887B44C-4E40-A446-BB3F-8DD817F9D7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796-6748-AF38-4EC097ECB8B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9EAD7C0-6835-CF4E-9FED-AF52B59BA0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796-6748-AF38-4EC097ECB8B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796-6748-AF38-4EC097ECB8B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D3D9A9A-2509-FF45-9B3F-F1DBA9E4F2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796-6748-AF38-4EC097ECB8B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A4B0866-436C-B04A-AC73-F2F5CE06BA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796-6748-AF38-4EC097ECB8B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76FA679-D345-CF45-89C8-AB22FF9B2A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796-6748-AF38-4EC097ECB8B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796-6748-AF38-4EC097ECB8B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037E013-0345-7440-9B84-D46A32F57B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796-6748-AF38-4EC097ECB8B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80EA50B-02B0-214E-AA72-8845AC9211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796-6748-AF38-4EC097ECB8B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164A1FD-1022-D94A-B48F-3FD0004FC0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796-6748-AF38-4EC097ECB8B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3F558FB-87A3-384D-ACCD-C5EA58521A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796-6748-AF38-4EC097ECB8B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A5B04C3-94F0-3F46-A48A-DEA47BD863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796-6748-AF38-4EC097ECB8B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BC60B6B-AF26-2A43-AEED-E517E64475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796-6748-AF38-4EC097ECB8B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1CB06A9-4D4F-6D43-AC7D-70960381D8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796-6748-AF38-4EC097ECB8B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720C124-62ED-0F4B-B696-28472BC679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796-6748-AF38-4EC097ECB8B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796-6748-AF38-4EC097ECB8B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5E6A993-7088-3A4E-882D-40E80EC9E5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796-6748-AF38-4EC097ECB8B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57E5DDF-42FD-134D-937C-3F3DD2ED66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796-6748-AF38-4EC097ECB8B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AA12BCA-859A-5042-868B-13DBC179B3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796-6748-AF38-4EC097ECB8B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B28BE87-1430-7E49-AF0E-87D58B2691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796-6748-AF38-4EC097ECB8B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5E694FC-7A08-C340-83F6-B0E3D18A30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796-6748-AF38-4EC097ECB8B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796-6748-AF38-4EC097ECB8B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8A3429A-968F-9C40-BC46-E0CD745C4C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796-6748-AF38-4EC097ECB8B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236B72B-9A86-2F47-B43C-CB51F80455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796-6748-AF38-4EC097ECB8B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396AE3BD-9A11-214A-B0CD-9950A7EDF6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796-6748-AF38-4EC097ECB8B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AD7A94A2-CE5F-4748-9000-76C7582694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796-6748-AF38-4EC097ECB8B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796-6748-AF38-4EC097ECB8B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796-6748-AF38-4EC097ECB8B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1DE0A37-A660-CF48-A98B-F91E9023F4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796-6748-AF38-4EC097ECB8B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796-6748-AF38-4EC097ECB8B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EF739FC-D801-7946-8880-7384A1CDD9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796-6748-AF38-4EC097ECB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ONPFDNA_ROUND!$N$2:$N$58</c:f>
              <c:numCache>
                <c:formatCode>0.0E+00</c:formatCode>
                <c:ptCount val="57"/>
                <c:pt idx="1">
                  <c:v>0.19934402251774536</c:v>
                </c:pt>
                <c:pt idx="2">
                  <c:v>0.12043211877247775</c:v>
                </c:pt>
                <c:pt idx="3">
                  <c:v>7.8195842300304408E-2</c:v>
                </c:pt>
                <c:pt idx="4">
                  <c:v>0.19836026274717547</c:v>
                </c:pt>
                <c:pt idx="8">
                  <c:v>6.4054937182004112E-2</c:v>
                </c:pt>
                <c:pt idx="9">
                  <c:v>4.3059812012364203E-2</c:v>
                </c:pt>
                <c:pt idx="10">
                  <c:v>5.2223371027531058E-2</c:v>
                </c:pt>
                <c:pt idx="11">
                  <c:v>0.25012211716417093</c:v>
                </c:pt>
                <c:pt idx="12">
                  <c:v>1.5033543461403622E-2</c:v>
                </c:pt>
                <c:pt idx="13">
                  <c:v>2.3692244347193032E-2</c:v>
                </c:pt>
                <c:pt idx="15">
                  <c:v>3.2907318135206177E-4</c:v>
                </c:pt>
                <c:pt idx="16">
                  <c:v>9.713301275924309E-2</c:v>
                </c:pt>
                <c:pt idx="18">
                  <c:v>6.8962213561445398E-2</c:v>
                </c:pt>
                <c:pt idx="20">
                  <c:v>0.10411247228665163</c:v>
                </c:pt>
                <c:pt idx="21">
                  <c:v>1.4345597824298261E-2</c:v>
                </c:pt>
                <c:pt idx="22">
                  <c:v>2.9437856807348509E-2</c:v>
                </c:pt>
                <c:pt idx="23">
                  <c:v>1.9555024483309241E-2</c:v>
                </c:pt>
                <c:pt idx="24">
                  <c:v>0.25907535596031939</c:v>
                </c:pt>
                <c:pt idx="26">
                  <c:v>7.0243453119469404E-2</c:v>
                </c:pt>
                <c:pt idx="27">
                  <c:v>4.2041151710087987E-2</c:v>
                </c:pt>
                <c:pt idx="28">
                  <c:v>0</c:v>
                </c:pt>
                <c:pt idx="29">
                  <c:v>4.4659314990366086E-2</c:v>
                </c:pt>
                <c:pt idx="30">
                  <c:v>0.11464310527136209</c:v>
                </c:pt>
                <c:pt idx="31">
                  <c:v>8.0158072090998511E-2</c:v>
                </c:pt>
                <c:pt idx="33">
                  <c:v>6.0220161875945741E-2</c:v>
                </c:pt>
                <c:pt idx="34">
                  <c:v>0.1430882719749825</c:v>
                </c:pt>
                <c:pt idx="35">
                  <c:v>7.3773540663868056E-2</c:v>
                </c:pt>
                <c:pt idx="36">
                  <c:v>1.6715202722193713E-2</c:v>
                </c:pt>
                <c:pt idx="37">
                  <c:v>4.9622613973777114E-3</c:v>
                </c:pt>
                <c:pt idx="38">
                  <c:v>5.8917232241154655E-3</c:v>
                </c:pt>
                <c:pt idx="39">
                  <c:v>2.2542778655919176E-2</c:v>
                </c:pt>
                <c:pt idx="40">
                  <c:v>6.8049287797757129E-6</c:v>
                </c:pt>
                <c:pt idx="42">
                  <c:v>2.2362375115762875E-2</c:v>
                </c:pt>
                <c:pt idx="43">
                  <c:v>0.13428082677887793</c:v>
                </c:pt>
                <c:pt idx="44">
                  <c:v>4.0224545073603214E-2</c:v>
                </c:pt>
                <c:pt idx="45">
                  <c:v>0.10724085652375988</c:v>
                </c:pt>
                <c:pt idx="46">
                  <c:v>0.11189329157010937</c:v>
                </c:pt>
                <c:pt idx="48">
                  <c:v>0.13162796041204933</c:v>
                </c:pt>
                <c:pt idx="49">
                  <c:v>4.8095883346632257E-2</c:v>
                </c:pt>
                <c:pt idx="50">
                  <c:v>3.1790753356472141E-2</c:v>
                </c:pt>
                <c:pt idx="51">
                  <c:v>2.2845421574195314E-2</c:v>
                </c:pt>
                <c:pt idx="54">
                  <c:v>4.8624853381541586E-2</c:v>
                </c:pt>
                <c:pt idx="56">
                  <c:v>4.0571225227974709E-3</c:v>
                </c:pt>
              </c:numCache>
            </c:numRef>
          </c:xVal>
          <c:yVal>
            <c:numRef>
              <c:f>APO_ROUND!$N$2:$N$58</c:f>
              <c:numCache>
                <c:formatCode>0.0E+00</c:formatCode>
                <c:ptCount val="57"/>
                <c:pt idx="1">
                  <c:v>0.3505895509458351</c:v>
                </c:pt>
                <c:pt idx="2">
                  <c:v>9.2521493139933658E-2</c:v>
                </c:pt>
                <c:pt idx="3">
                  <c:v>6.9369663500366649E-2</c:v>
                </c:pt>
                <c:pt idx="4">
                  <c:v>1.381313350561455</c:v>
                </c:pt>
                <c:pt idx="5">
                  <c:v>1.8205975707972555E-2</c:v>
                </c:pt>
                <c:pt idx="6">
                  <c:v>2.4598950246373374E-2</c:v>
                </c:pt>
                <c:pt idx="7">
                  <c:v>1.8258883153780852E-4</c:v>
                </c:pt>
                <c:pt idx="8">
                  <c:v>9.5424503802660238E-2</c:v>
                </c:pt>
                <c:pt idx="9">
                  <c:v>0.53873748618310857</c:v>
                </c:pt>
                <c:pt idx="10">
                  <c:v>3.5502075826393219E-2</c:v>
                </c:pt>
                <c:pt idx="11">
                  <c:v>0.3511879745351143</c:v>
                </c:pt>
                <c:pt idx="12">
                  <c:v>2.3811723245663083E-4</c:v>
                </c:pt>
                <c:pt idx="13">
                  <c:v>4.1930793887134429E-2</c:v>
                </c:pt>
                <c:pt idx="15">
                  <c:v>1.5791344075139789E-4</c:v>
                </c:pt>
                <c:pt idx="16">
                  <c:v>9.9652720821922572E-2</c:v>
                </c:pt>
                <c:pt idx="17">
                  <c:v>4.38194295097669E-4</c:v>
                </c:pt>
                <c:pt idx="18">
                  <c:v>9.5737426214753105E-2</c:v>
                </c:pt>
                <c:pt idx="20">
                  <c:v>0.1037472720735728</c:v>
                </c:pt>
                <c:pt idx="21">
                  <c:v>1.6968609938588151E-2</c:v>
                </c:pt>
                <c:pt idx="22">
                  <c:v>8.2769371836718134E-5</c:v>
                </c:pt>
                <c:pt idx="23">
                  <c:v>2.3879816187156518E-2</c:v>
                </c:pt>
                <c:pt idx="24">
                  <c:v>3.1462607468023013E-2</c:v>
                </c:pt>
                <c:pt idx="25">
                  <c:v>2.5937683436723837E-3</c:v>
                </c:pt>
                <c:pt idx="26">
                  <c:v>0.11347718073918746</c:v>
                </c:pt>
                <c:pt idx="27">
                  <c:v>4.3822049075113965E-2</c:v>
                </c:pt>
                <c:pt idx="29">
                  <c:v>6.2755755046081441E-2</c:v>
                </c:pt>
                <c:pt idx="30">
                  <c:v>0.11576369047200956</c:v>
                </c:pt>
                <c:pt idx="31">
                  <c:v>0.15732577264296041</c:v>
                </c:pt>
                <c:pt idx="33">
                  <c:v>4.5321602585596012E-2</c:v>
                </c:pt>
                <c:pt idx="34">
                  <c:v>0.10925977540055001</c:v>
                </c:pt>
                <c:pt idx="35">
                  <c:v>0.10320478218839554</c:v>
                </c:pt>
                <c:pt idx="36">
                  <c:v>3.5514121677458786E-2</c:v>
                </c:pt>
                <c:pt idx="37">
                  <c:v>1.4802383044381136E-2</c:v>
                </c:pt>
                <c:pt idx="38">
                  <c:v>1.6381137128115977E-2</c:v>
                </c:pt>
                <c:pt idx="39">
                  <c:v>3.4568476638842695E-2</c:v>
                </c:pt>
                <c:pt idx="40">
                  <c:v>2.4430347099442465E-5</c:v>
                </c:pt>
                <c:pt idx="42">
                  <c:v>2.7443352512213609E-2</c:v>
                </c:pt>
                <c:pt idx="43">
                  <c:v>5.1093064079759949E-2</c:v>
                </c:pt>
                <c:pt idx="44">
                  <c:v>5.3429521591672566E-2</c:v>
                </c:pt>
                <c:pt idx="45">
                  <c:v>0.13317385656433969</c:v>
                </c:pt>
                <c:pt idx="46">
                  <c:v>0.12004021059078854</c:v>
                </c:pt>
                <c:pt idx="47">
                  <c:v>7.057855431283421E-6</c:v>
                </c:pt>
                <c:pt idx="48">
                  <c:v>6.3935241732092862E-2</c:v>
                </c:pt>
                <c:pt idx="49">
                  <c:v>4.5541909830608011E-2</c:v>
                </c:pt>
                <c:pt idx="50">
                  <c:v>3.3947900547474326E-2</c:v>
                </c:pt>
                <c:pt idx="51">
                  <c:v>6.1795842576367624E-2</c:v>
                </c:pt>
                <c:pt idx="52">
                  <c:v>2.1784851835769518E-4</c:v>
                </c:pt>
                <c:pt idx="53">
                  <c:v>2.1331727183695651E-2</c:v>
                </c:pt>
                <c:pt idx="54">
                  <c:v>5.0515788507474423E-2</c:v>
                </c:pt>
                <c:pt idx="55">
                  <c:v>2.0710160840533546E-5</c:v>
                </c:pt>
                <c:pt idx="56">
                  <c:v>1.2560080488489521E-2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E796-6748-AF38-4EC097ECB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ONPFDNA</a:t>
                </a:r>
              </a:p>
            </c:rich>
          </c:tx>
          <c:layout>
            <c:manualLayout>
              <c:xMode val="edge"/>
              <c:yMode val="edge"/>
              <c:x val="0.41199689437007486"/>
              <c:y val="0.161501829283338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APO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IPTG vs ONPFDNA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796-6748-AF38-4EC097ECB8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63515C8-D539-244D-B89A-E9E1E09D9F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796-6748-AF38-4EC097ECB8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24B030A-BDED-8B49-86A1-786752F90D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96-6748-AF38-4EC097ECB8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D01A36C-CC1E-FB4D-985C-AEAF94E468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96-6748-AF38-4EC097ECB8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31466A1-A1C6-784E-9E1A-B786B842D1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96-6748-AF38-4EC097ECB8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96-6748-AF38-4EC097ECB8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96-6748-AF38-4EC097ECB8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96-6748-AF38-4EC097ECB8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A854B46-7B14-A74A-81F6-138B247A60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96-6748-AF38-4EC097ECB8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D6D86AB-84AB-7747-97C4-61C759C2C7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96-6748-AF38-4EC097ECB8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27280E9-A272-704F-BF18-2339F29E61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796-6748-AF38-4EC097ECB8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45D6BD2-637B-244B-A28B-08B25D1C51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796-6748-AF38-4EC097ECB8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20188BA-E25A-5D48-B83E-6EFC834F50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796-6748-AF38-4EC097ECB8B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D96B3A8-7C97-0F43-A085-245072B973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796-6748-AF38-4EC097ECB8B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796-6748-AF38-4EC097ECB8B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8F0072F-3993-4B48-81B6-2032979B77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796-6748-AF38-4EC097ECB8B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DDD071B-9346-064F-BE94-9FDA10E862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796-6748-AF38-4EC097ECB8B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796-6748-AF38-4EC097ECB8B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BB2E3DA-44D8-8F46-A48B-1EB2B58E2E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796-6748-AF38-4EC097ECB8B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796-6748-AF38-4EC097ECB8B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F541788-09B0-994C-9610-B0387F6C82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796-6748-AF38-4EC097ECB8B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4F8CCEC-593B-AC45-B468-3A7859B7C3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796-6748-AF38-4EC097ECB8B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796-6748-AF38-4EC097ECB8B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C25810A-B918-5045-9C42-B9EFA61131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796-6748-AF38-4EC097ECB8B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81F7188-43E9-BA4B-9AFE-683C5CD6C1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796-6748-AF38-4EC097ECB8B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796-6748-AF38-4EC097ECB8B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77127F8-D07D-CF48-92FC-1AF6FA4EE0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796-6748-AF38-4EC097ECB8B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D7F6EE4-36CE-F14D-801F-6A058E77E3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796-6748-AF38-4EC097ECB8B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796-6748-AF38-4EC097ECB8B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3DC65AF-3167-274F-812D-C4D36599AE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796-6748-AF38-4EC097ECB8B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FF6DB0-0AFD-9D4B-9EC7-CE2A966CCB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796-6748-AF38-4EC097ECB8B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B5AF6BD-E288-7D47-8FE5-3F04362E74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796-6748-AF38-4EC097ECB8B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796-6748-AF38-4EC097ECB8B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5933C34-7BCC-8148-AE10-7DFED93366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796-6748-AF38-4EC097ECB8B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08CD0C9-678C-FC4B-944A-618AE9EE41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796-6748-AF38-4EC097ECB8B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89F90E6-8F91-3D48-AD9D-58049AE2D7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796-6748-AF38-4EC097ECB8B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923722A-034D-1147-A68B-177C184576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796-6748-AF38-4EC097ECB8B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FA0E9A4-3172-B74C-910F-95CA78E51C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796-6748-AF38-4EC097ECB8B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039427E-52BE-2348-B79B-BDCA51893F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796-6748-AF38-4EC097ECB8B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2C25EC9-44DF-C84A-A32E-14758AB85D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796-6748-AF38-4EC097ECB8B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DB3A587-358D-9B46-85DE-BBFB2177A7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796-6748-AF38-4EC097ECB8B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796-6748-AF38-4EC097ECB8B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48B49D0-2535-0946-9415-FC52E9B8FC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796-6748-AF38-4EC097ECB8B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524B42D-F866-3745-8536-E4B7DBF996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796-6748-AF38-4EC097ECB8B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0B51E1E-930C-4A42-B72E-D9D8198FE7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796-6748-AF38-4EC097ECB8B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C9DE95E-1DE7-3541-B45F-371010FF56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796-6748-AF38-4EC097ECB8B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618FEFB-AFE5-A14D-BB11-4DEDB95279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796-6748-AF38-4EC097ECB8B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796-6748-AF38-4EC097ECB8B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26B886D-9BDF-244F-8DA7-F885A0C7BA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796-6748-AF38-4EC097ECB8B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CF5B81F-54E1-DB48-956D-9B0FD8786E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796-6748-AF38-4EC097ECB8B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6AE0EC2-23FB-EB42-914D-9301C6ADD1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796-6748-AF38-4EC097ECB8B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423C0BB-6D0C-EA46-ADD8-F894738A3C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796-6748-AF38-4EC097ECB8B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796-6748-AF38-4EC097ECB8B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796-6748-AF38-4EC097ECB8B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434C454-C334-354F-BB66-6F46964A2A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796-6748-AF38-4EC097ECB8B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796-6748-AF38-4EC097ECB8B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48D3031-E6BE-E049-A7A2-35AB342EFE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796-6748-AF38-4EC097ECB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IPTG_ROUND!$N$2:$N$58</c:f>
              <c:numCache>
                <c:formatCode>0.0E+00</c:formatCode>
                <c:ptCount val="57"/>
                <c:pt idx="1">
                  <c:v>2.5630439855685466E-3</c:v>
                </c:pt>
                <c:pt idx="2">
                  <c:v>4.0993594457745468E-2</c:v>
                </c:pt>
                <c:pt idx="3">
                  <c:v>3.375716670934864E-2</c:v>
                </c:pt>
                <c:pt idx="4">
                  <c:v>0.79660971307596473</c:v>
                </c:pt>
                <c:pt idx="5">
                  <c:v>1.0295401390819973E-6</c:v>
                </c:pt>
                <c:pt idx="8">
                  <c:v>0.79690671118112888</c:v>
                </c:pt>
                <c:pt idx="9">
                  <c:v>0.79560827365527875</c:v>
                </c:pt>
                <c:pt idx="10">
                  <c:v>0.53106537338797566</c:v>
                </c:pt>
                <c:pt idx="11">
                  <c:v>2.6532236661459292</c:v>
                </c:pt>
                <c:pt idx="12">
                  <c:v>0.26547892354375296</c:v>
                </c:pt>
                <c:pt idx="13">
                  <c:v>6.6795833306792327E-2</c:v>
                </c:pt>
                <c:pt idx="15">
                  <c:v>2.8572040390791701E-5</c:v>
                </c:pt>
                <c:pt idx="16">
                  <c:v>0.14985486770373049</c:v>
                </c:pt>
                <c:pt idx="17">
                  <c:v>3.7615555448409452E-4</c:v>
                </c:pt>
                <c:pt idx="18">
                  <c:v>0.7010752134637499</c:v>
                </c:pt>
                <c:pt idx="20">
                  <c:v>0.10985273097043198</c:v>
                </c:pt>
                <c:pt idx="21">
                  <c:v>6.3927948785256396E-3</c:v>
                </c:pt>
                <c:pt idx="23">
                  <c:v>0.53072243773556194</c:v>
                </c:pt>
                <c:pt idx="24">
                  <c:v>0.24464281157646908</c:v>
                </c:pt>
                <c:pt idx="26">
                  <c:v>9.893118243157803E-2</c:v>
                </c:pt>
                <c:pt idx="27">
                  <c:v>6.1922086613872232E-2</c:v>
                </c:pt>
                <c:pt idx="29">
                  <c:v>0.53381178020237741</c:v>
                </c:pt>
                <c:pt idx="30">
                  <c:v>4.6073306381732675E-2</c:v>
                </c:pt>
                <c:pt idx="31">
                  <c:v>6.6040069808536689E-2</c:v>
                </c:pt>
                <c:pt idx="33">
                  <c:v>6.5526028706158548E-2</c:v>
                </c:pt>
                <c:pt idx="34">
                  <c:v>0.16445054520096225</c:v>
                </c:pt>
                <c:pt idx="35">
                  <c:v>1.3393811512765832</c:v>
                </c:pt>
                <c:pt idx="36">
                  <c:v>3.718594411353076E-2</c:v>
                </c:pt>
                <c:pt idx="37">
                  <c:v>0.27177148405559132</c:v>
                </c:pt>
                <c:pt idx="38">
                  <c:v>8.3576729902289666E-3</c:v>
                </c:pt>
                <c:pt idx="39">
                  <c:v>3.6803527952617064E-2</c:v>
                </c:pt>
                <c:pt idx="40">
                  <c:v>1.976816109649679E-5</c:v>
                </c:pt>
                <c:pt idx="42">
                  <c:v>3.6147470929510463E-2</c:v>
                </c:pt>
                <c:pt idx="43">
                  <c:v>0.53087908320328447</c:v>
                </c:pt>
                <c:pt idx="44">
                  <c:v>0.5306280819822522</c:v>
                </c:pt>
                <c:pt idx="45">
                  <c:v>1.3220510004480643</c:v>
                </c:pt>
                <c:pt idx="46">
                  <c:v>0.1199732010508579</c:v>
                </c:pt>
                <c:pt idx="48">
                  <c:v>0.26498750293355244</c:v>
                </c:pt>
                <c:pt idx="49">
                  <c:v>0.53314949220324859</c:v>
                </c:pt>
                <c:pt idx="50">
                  <c:v>0.53534125885955952</c:v>
                </c:pt>
                <c:pt idx="51">
                  <c:v>0.53148758086236003</c:v>
                </c:pt>
                <c:pt idx="52">
                  <c:v>3.6287861669518181E-4</c:v>
                </c:pt>
                <c:pt idx="53">
                  <c:v>1.6543799615720958E-2</c:v>
                </c:pt>
                <c:pt idx="54">
                  <c:v>0.26497967527454558</c:v>
                </c:pt>
                <c:pt idx="56">
                  <c:v>2.3678321332520173E-3</c:v>
                </c:pt>
              </c:numCache>
            </c:numRef>
          </c:xVal>
          <c:yVal>
            <c:numRef>
              <c:f>ONPFDNA_ROUND!$N$2:$N$58</c:f>
              <c:numCache>
                <c:formatCode>0.0E+00</c:formatCode>
                <c:ptCount val="57"/>
                <c:pt idx="1">
                  <c:v>0.19934402251774536</c:v>
                </c:pt>
                <c:pt idx="2">
                  <c:v>0.12043211877247775</c:v>
                </c:pt>
                <c:pt idx="3">
                  <c:v>7.8195842300304408E-2</c:v>
                </c:pt>
                <c:pt idx="4">
                  <c:v>0.19836026274717547</c:v>
                </c:pt>
                <c:pt idx="8">
                  <c:v>6.4054937182004112E-2</c:v>
                </c:pt>
                <c:pt idx="9">
                  <c:v>4.3059812012364203E-2</c:v>
                </c:pt>
                <c:pt idx="10">
                  <c:v>5.2223371027531058E-2</c:v>
                </c:pt>
                <c:pt idx="11">
                  <c:v>0.25012211716417093</c:v>
                </c:pt>
                <c:pt idx="12">
                  <c:v>1.5033543461403622E-2</c:v>
                </c:pt>
                <c:pt idx="13">
                  <c:v>2.3692244347193032E-2</c:v>
                </c:pt>
                <c:pt idx="15">
                  <c:v>3.2907318135206177E-4</c:v>
                </c:pt>
                <c:pt idx="16">
                  <c:v>9.713301275924309E-2</c:v>
                </c:pt>
                <c:pt idx="18">
                  <c:v>6.8962213561445398E-2</c:v>
                </c:pt>
                <c:pt idx="20">
                  <c:v>0.10411247228665163</c:v>
                </c:pt>
                <c:pt idx="21">
                  <c:v>1.4345597824298261E-2</c:v>
                </c:pt>
                <c:pt idx="22">
                  <c:v>2.9437856807348509E-2</c:v>
                </c:pt>
                <c:pt idx="23">
                  <c:v>1.9555024483309241E-2</c:v>
                </c:pt>
                <c:pt idx="24">
                  <c:v>0.25907535596031939</c:v>
                </c:pt>
                <c:pt idx="26">
                  <c:v>7.0243453119469404E-2</c:v>
                </c:pt>
                <c:pt idx="27">
                  <c:v>4.2041151710087987E-2</c:v>
                </c:pt>
                <c:pt idx="28">
                  <c:v>0</c:v>
                </c:pt>
                <c:pt idx="29">
                  <c:v>4.4659314990366086E-2</c:v>
                </c:pt>
                <c:pt idx="30">
                  <c:v>0.11464310527136209</c:v>
                </c:pt>
                <c:pt idx="31">
                  <c:v>8.0158072090998511E-2</c:v>
                </c:pt>
                <c:pt idx="33">
                  <c:v>6.0220161875945741E-2</c:v>
                </c:pt>
                <c:pt idx="34">
                  <c:v>0.1430882719749825</c:v>
                </c:pt>
                <c:pt idx="35">
                  <c:v>7.3773540663868056E-2</c:v>
                </c:pt>
                <c:pt idx="36">
                  <c:v>1.6715202722193713E-2</c:v>
                </c:pt>
                <c:pt idx="37">
                  <c:v>4.9622613973777114E-3</c:v>
                </c:pt>
                <c:pt idx="38">
                  <c:v>5.8917232241154655E-3</c:v>
                </c:pt>
                <c:pt idx="39">
                  <c:v>2.2542778655919176E-2</c:v>
                </c:pt>
                <c:pt idx="40">
                  <c:v>6.8049287797757129E-6</c:v>
                </c:pt>
                <c:pt idx="42">
                  <c:v>2.2362375115762875E-2</c:v>
                </c:pt>
                <c:pt idx="43">
                  <c:v>0.13428082677887793</c:v>
                </c:pt>
                <c:pt idx="44">
                  <c:v>4.0224545073603214E-2</c:v>
                </c:pt>
                <c:pt idx="45">
                  <c:v>0.10724085652375988</c:v>
                </c:pt>
                <c:pt idx="46">
                  <c:v>0.11189329157010937</c:v>
                </c:pt>
                <c:pt idx="48">
                  <c:v>0.13162796041204933</c:v>
                </c:pt>
                <c:pt idx="49">
                  <c:v>4.8095883346632257E-2</c:v>
                </c:pt>
                <c:pt idx="50">
                  <c:v>3.1790753356472141E-2</c:v>
                </c:pt>
                <c:pt idx="51">
                  <c:v>2.2845421574195314E-2</c:v>
                </c:pt>
                <c:pt idx="54">
                  <c:v>4.8624853381541586E-2</c:v>
                </c:pt>
                <c:pt idx="56">
                  <c:v>4.0571225227974709E-3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E796-6748-AF38-4EC097ECB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IPTG</a:t>
                </a:r>
              </a:p>
            </c:rich>
          </c:tx>
          <c:layout>
            <c:manualLayout>
              <c:xMode val="edge"/>
              <c:yMode val="edge"/>
              <c:x val="0.35744312738845657"/>
              <c:y val="0.16165655549664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ONPFDNA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ONPF vs IPTG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796-6748-AF38-4EC097ECB8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543AA07-A04C-C447-84FA-B81FBD2AA6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796-6748-AF38-4EC097ECB8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402E23-8AB8-6F4F-81AA-3CA92D3C9F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96-6748-AF38-4EC097ECB8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9986D15-5695-1247-AA11-DD9580190E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96-6748-AF38-4EC097ECB8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80B62A3-40CC-DF42-A2AC-6BA76103C6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96-6748-AF38-4EC097ECB8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A00771B-EA54-6247-9F3D-BBF39737A9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96-6748-AF38-4EC097ECB8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96-6748-AF38-4EC097ECB8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96-6748-AF38-4EC097ECB8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721FFAB-1BEC-B044-9475-D427E3E713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96-6748-AF38-4EC097ECB8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F4D5364-CFFF-6241-B9FA-9BA4EE36E6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96-6748-AF38-4EC097ECB8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ED117FB-0CDC-0748-8883-88B4C63DD4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796-6748-AF38-4EC097ECB8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2EBFA37-519C-C541-860B-8EBFD9177E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796-6748-AF38-4EC097ECB8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E2E6163-DF37-A549-AE6E-F3532DAAC4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796-6748-AF38-4EC097ECB8B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5BC1596-9063-6E47-AF3B-6459CB4484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796-6748-AF38-4EC097ECB8B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796-6748-AF38-4EC097ECB8B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DCAD945-4860-0840-B7C3-D90DB11F11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796-6748-AF38-4EC097ECB8B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EB0E695-7998-7D4F-8517-9BAF7B181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796-6748-AF38-4EC097ECB8B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BFBCDA7-89B3-2C4E-952C-E7C1B53232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796-6748-AF38-4EC097ECB8B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5F5DF7F-C5CD-2646-A345-93326A8070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796-6748-AF38-4EC097ECB8B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796-6748-AF38-4EC097ECB8B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E812B29-758D-B04B-880C-CD30776FED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796-6748-AF38-4EC097ECB8B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6352ED8-D545-6347-9D36-1BEB0D44CB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796-6748-AF38-4EC097ECB8B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796-6748-AF38-4EC097ECB8B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3117F08-D4A0-0941-A126-C577C687A2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796-6748-AF38-4EC097ECB8B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9F6A718-B2A5-D64F-B1B6-9309B1DBF0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796-6748-AF38-4EC097ECB8B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796-6748-AF38-4EC097ECB8B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EAEE7F7-1D85-F34B-8E2E-EC5112206E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796-6748-AF38-4EC097ECB8B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72DF358-9973-1042-B199-B9B73DA88F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796-6748-AF38-4EC097ECB8B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796-6748-AF38-4EC097ECB8B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90D7A9F-8117-6746-9647-AFBBB9E7BF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796-6748-AF38-4EC097ECB8B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27EFF72-3F88-0B48-A8C5-22AA9EA30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796-6748-AF38-4EC097ECB8B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05C9F8C-AC67-014E-B821-8C05628454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796-6748-AF38-4EC097ECB8B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796-6748-AF38-4EC097ECB8B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B3E93C3-650F-C442-9A27-DC686ACCF9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796-6748-AF38-4EC097ECB8B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61A697F-7E5F-624A-A84A-591A7C29F7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796-6748-AF38-4EC097ECB8B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757C977-01DF-B042-956D-7B6ABBE0D3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796-6748-AF38-4EC097ECB8B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4F07671-7E3A-FC4A-AE9C-ACEC3BA1B0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796-6748-AF38-4EC097ECB8B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80CE5DF-4C8A-5645-A882-1FAD3834B0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796-6748-AF38-4EC097ECB8B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BCDA5EC-6785-CD44-A4BD-16D96FAAB5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796-6748-AF38-4EC097ECB8B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027B6FB-654A-7348-A889-8E98743E16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796-6748-AF38-4EC097ECB8B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7CDAAB7-F3DC-684F-963B-977FB1B4AB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796-6748-AF38-4EC097ECB8B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796-6748-AF38-4EC097ECB8B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52B26D1-94E6-5742-9F7A-D98B69D070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796-6748-AF38-4EC097ECB8B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9C43520-2076-364D-95FA-7164D5160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796-6748-AF38-4EC097ECB8B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0AA6D29-0499-E540-B892-5F6CC98FD6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796-6748-AF38-4EC097ECB8B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1C8942C-AE5B-9E42-92CF-7938C4D2F4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796-6748-AF38-4EC097ECB8B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055CF523-D290-6648-B0E2-730CA01D2D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796-6748-AF38-4EC097ECB8B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796-6748-AF38-4EC097ECB8B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51BBFF3-C813-2C40-9E79-DF557E9185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796-6748-AF38-4EC097ECB8B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98AF0FD-E879-7A4C-B1D0-2D28A1D439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796-6748-AF38-4EC097ECB8B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5CCC0C2-67EE-874C-9A8A-37710030E1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796-6748-AF38-4EC097ECB8B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04F0E58-483A-5E4C-AFE1-1568DF8A2D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796-6748-AF38-4EC097ECB8B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C7DCAD5-38C2-734A-9CD4-30138CFCB6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796-6748-AF38-4EC097ECB8B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DB3385C-5401-1242-BCE7-FD2C2A1B59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796-6748-AF38-4EC097ECB8B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D917612-85DB-C34D-9E34-E13FC5069B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796-6748-AF38-4EC097ECB8B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796-6748-AF38-4EC097ECB8B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923322E-2170-4248-8F5A-96C7CCD2A1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796-6748-AF38-4EC097ECB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ONPF_ROUND!$N$2:$N$58</c:f>
              <c:numCache>
                <c:formatCode>0.0E+00</c:formatCode>
                <c:ptCount val="57"/>
                <c:pt idx="1">
                  <c:v>4.1852667302633088E-2</c:v>
                </c:pt>
                <c:pt idx="2">
                  <c:v>6.53790820749936E-2</c:v>
                </c:pt>
                <c:pt idx="3">
                  <c:v>7.0143525222498282E-2</c:v>
                </c:pt>
                <c:pt idx="4">
                  <c:v>5.7870538693783558E-2</c:v>
                </c:pt>
                <c:pt idx="5">
                  <c:v>2.8903359478348728E-4</c:v>
                </c:pt>
                <c:pt idx="6">
                  <c:v>1.7777185367970678E-4</c:v>
                </c:pt>
                <c:pt idx="8">
                  <c:v>5.3304592954855685E-2</c:v>
                </c:pt>
                <c:pt idx="9">
                  <c:v>0.53098342261739506</c:v>
                </c:pt>
                <c:pt idx="10">
                  <c:v>3.5695444393528966E-2</c:v>
                </c:pt>
                <c:pt idx="11">
                  <c:v>3.5730303203990219E-2</c:v>
                </c:pt>
                <c:pt idx="12">
                  <c:v>6.5388391260101392E-4</c:v>
                </c:pt>
                <c:pt idx="13">
                  <c:v>2.5669134549219503E-2</c:v>
                </c:pt>
                <c:pt idx="15">
                  <c:v>8.7362455008554952E-4</c:v>
                </c:pt>
                <c:pt idx="16">
                  <c:v>7.892016572297432E-2</c:v>
                </c:pt>
                <c:pt idx="17">
                  <c:v>4.202112537869341E-4</c:v>
                </c:pt>
                <c:pt idx="18">
                  <c:v>5.4677977989836521E-2</c:v>
                </c:pt>
                <c:pt idx="20">
                  <c:v>7.4249755297150638E-2</c:v>
                </c:pt>
                <c:pt idx="21">
                  <c:v>1.3451348540058064E-2</c:v>
                </c:pt>
                <c:pt idx="22">
                  <c:v>6.7255829293310989E-5</c:v>
                </c:pt>
                <c:pt idx="23">
                  <c:v>0.26580860551668217</c:v>
                </c:pt>
                <c:pt idx="24">
                  <c:v>2.5494572192037074E-2</c:v>
                </c:pt>
                <c:pt idx="26">
                  <c:v>4.4422602583833161E-2</c:v>
                </c:pt>
                <c:pt idx="27">
                  <c:v>5.4408877542631608E-2</c:v>
                </c:pt>
                <c:pt idx="28">
                  <c:v>1.3537871308992685E-5</c:v>
                </c:pt>
                <c:pt idx="29">
                  <c:v>2.6379220179036135E-2</c:v>
                </c:pt>
                <c:pt idx="30">
                  <c:v>9.4828460509053025E-2</c:v>
                </c:pt>
                <c:pt idx="31">
                  <c:v>7.8496245557192326E-2</c:v>
                </c:pt>
                <c:pt idx="33">
                  <c:v>4.0091922484136303E-2</c:v>
                </c:pt>
                <c:pt idx="34">
                  <c:v>0.11383566815915853</c:v>
                </c:pt>
                <c:pt idx="35">
                  <c:v>6.3521485907218872E-2</c:v>
                </c:pt>
                <c:pt idx="36">
                  <c:v>3.4202275354360968E-2</c:v>
                </c:pt>
                <c:pt idx="37">
                  <c:v>7.9885639894511518E-3</c:v>
                </c:pt>
                <c:pt idx="38">
                  <c:v>8.9708090248732039E-3</c:v>
                </c:pt>
                <c:pt idx="39">
                  <c:v>9.6714673350870497E-3</c:v>
                </c:pt>
                <c:pt idx="40">
                  <c:v>1.5948045573386157E-5</c:v>
                </c:pt>
                <c:pt idx="41">
                  <c:v>1.0747765459747789E-5</c:v>
                </c:pt>
                <c:pt idx="42">
                  <c:v>2.2120333613358519E-2</c:v>
                </c:pt>
                <c:pt idx="43">
                  <c:v>0.79633593279491255</c:v>
                </c:pt>
                <c:pt idx="44">
                  <c:v>0.26577058677619891</c:v>
                </c:pt>
                <c:pt idx="45">
                  <c:v>0.79607372204109872</c:v>
                </c:pt>
                <c:pt idx="46">
                  <c:v>9.2574663971153118E-2</c:v>
                </c:pt>
                <c:pt idx="48">
                  <c:v>0.26494719483213913</c:v>
                </c:pt>
                <c:pt idx="49">
                  <c:v>4.143311162179858E-2</c:v>
                </c:pt>
                <c:pt idx="50">
                  <c:v>4.3426849820661806E-2</c:v>
                </c:pt>
                <c:pt idx="51">
                  <c:v>0.2663262151642799</c:v>
                </c:pt>
                <c:pt idx="52">
                  <c:v>2.2033113956090251E-4</c:v>
                </c:pt>
                <c:pt idx="53">
                  <c:v>9.7950142640797132E-5</c:v>
                </c:pt>
                <c:pt idx="54">
                  <c:v>2.3180703695843841E-2</c:v>
                </c:pt>
                <c:pt idx="55">
                  <c:v>2.6096753878996425E-2</c:v>
                </c:pt>
                <c:pt idx="56">
                  <c:v>9.305171327211861E-3</c:v>
                </c:pt>
              </c:numCache>
            </c:numRef>
          </c:xVal>
          <c:yVal>
            <c:numRef>
              <c:f>IPTG_ROUND!$N$2:$N$58</c:f>
              <c:numCache>
                <c:formatCode>0.0E+00</c:formatCode>
                <c:ptCount val="57"/>
                <c:pt idx="1">
                  <c:v>2.5630439855685466E-3</c:v>
                </c:pt>
                <c:pt idx="2">
                  <c:v>4.0993594457745468E-2</c:v>
                </c:pt>
                <c:pt idx="3">
                  <c:v>3.375716670934864E-2</c:v>
                </c:pt>
                <c:pt idx="4">
                  <c:v>0.79660971307596473</c:v>
                </c:pt>
                <c:pt idx="5">
                  <c:v>1.0295401390819973E-6</c:v>
                </c:pt>
                <c:pt idx="8">
                  <c:v>0.79690671118112888</c:v>
                </c:pt>
                <c:pt idx="9">
                  <c:v>0.79560827365527875</c:v>
                </c:pt>
                <c:pt idx="10">
                  <c:v>0.53106537338797566</c:v>
                </c:pt>
                <c:pt idx="11">
                  <c:v>2.6532236661459292</c:v>
                </c:pt>
                <c:pt idx="12">
                  <c:v>0.26547892354375296</c:v>
                </c:pt>
                <c:pt idx="13">
                  <c:v>6.6795833306792327E-2</c:v>
                </c:pt>
                <c:pt idx="15">
                  <c:v>2.8572040390791701E-5</c:v>
                </c:pt>
                <c:pt idx="16">
                  <c:v>0.14985486770373049</c:v>
                </c:pt>
                <c:pt idx="17">
                  <c:v>3.7615555448409452E-4</c:v>
                </c:pt>
                <c:pt idx="18">
                  <c:v>0.7010752134637499</c:v>
                </c:pt>
                <c:pt idx="20">
                  <c:v>0.10985273097043198</c:v>
                </c:pt>
                <c:pt idx="21">
                  <c:v>6.3927948785256396E-3</c:v>
                </c:pt>
                <c:pt idx="23">
                  <c:v>0.53072243773556194</c:v>
                </c:pt>
                <c:pt idx="24">
                  <c:v>0.24464281157646908</c:v>
                </c:pt>
                <c:pt idx="26">
                  <c:v>9.893118243157803E-2</c:v>
                </c:pt>
                <c:pt idx="27">
                  <c:v>6.1922086613872232E-2</c:v>
                </c:pt>
                <c:pt idx="29">
                  <c:v>0.53381178020237741</c:v>
                </c:pt>
                <c:pt idx="30">
                  <c:v>4.6073306381732675E-2</c:v>
                </c:pt>
                <c:pt idx="31">
                  <c:v>6.6040069808536689E-2</c:v>
                </c:pt>
                <c:pt idx="33">
                  <c:v>6.5526028706158548E-2</c:v>
                </c:pt>
                <c:pt idx="34">
                  <c:v>0.16445054520096225</c:v>
                </c:pt>
                <c:pt idx="35">
                  <c:v>1.3393811512765832</c:v>
                </c:pt>
                <c:pt idx="36">
                  <c:v>3.718594411353076E-2</c:v>
                </c:pt>
                <c:pt idx="37">
                  <c:v>0.27177148405559132</c:v>
                </c:pt>
                <c:pt idx="38">
                  <c:v>8.3576729902289666E-3</c:v>
                </c:pt>
                <c:pt idx="39">
                  <c:v>3.6803527952617064E-2</c:v>
                </c:pt>
                <c:pt idx="40">
                  <c:v>1.976816109649679E-5</c:v>
                </c:pt>
                <c:pt idx="42">
                  <c:v>3.6147470929510463E-2</c:v>
                </c:pt>
                <c:pt idx="43">
                  <c:v>0.53087908320328447</c:v>
                </c:pt>
                <c:pt idx="44">
                  <c:v>0.5306280819822522</c:v>
                </c:pt>
                <c:pt idx="45">
                  <c:v>1.3220510004480643</c:v>
                </c:pt>
                <c:pt idx="46">
                  <c:v>0.1199732010508579</c:v>
                </c:pt>
                <c:pt idx="48">
                  <c:v>0.26498750293355244</c:v>
                </c:pt>
                <c:pt idx="49">
                  <c:v>0.53314949220324859</c:v>
                </c:pt>
                <c:pt idx="50">
                  <c:v>0.53534125885955952</c:v>
                </c:pt>
                <c:pt idx="51">
                  <c:v>0.53148758086236003</c:v>
                </c:pt>
                <c:pt idx="52">
                  <c:v>3.6287861669518181E-4</c:v>
                </c:pt>
                <c:pt idx="53">
                  <c:v>1.6543799615720958E-2</c:v>
                </c:pt>
                <c:pt idx="54">
                  <c:v>0.26497967527454558</c:v>
                </c:pt>
                <c:pt idx="56">
                  <c:v>2.3678321332520173E-3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E796-6748-AF38-4EC097ECB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</a:t>
                </a:r>
              </a:p>
            </c:rich>
          </c:tx>
          <c:layout>
            <c:manualLayout>
              <c:xMode val="edge"/>
              <c:yMode val="edge"/>
              <c:x val="0.46284533542612477"/>
              <c:y val="0.166249889379132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IPTG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apo vs IPTG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796-6748-AF38-4EC097ECB8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DAD8181-561A-5745-A18A-F2A71BFB41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796-6748-AF38-4EC097ECB8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B63D85-C137-384E-98C3-45D26093C4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96-6748-AF38-4EC097ECB8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723CF45-D89B-9642-BE40-19108E287B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96-6748-AF38-4EC097ECB8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4C27CF6-3CE9-FE49-898A-B2ECF1282A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96-6748-AF38-4EC097ECB8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42C0E2D-6F36-2F43-B473-165EE3B516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96-6748-AF38-4EC097ECB8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96-6748-AF38-4EC097ECB8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96-6748-AF38-4EC097ECB8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FD23BFA-B6E5-FD4C-8E7C-2E16211C66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96-6748-AF38-4EC097ECB8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A97034E-DD7B-4844-B3D5-D7FBF870DB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96-6748-AF38-4EC097ECB8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1BB4FB9-E9A1-FF4F-B54C-2370917046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796-6748-AF38-4EC097ECB8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3F4EC62-383F-CB4A-B8CF-1B6B328358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796-6748-AF38-4EC097ECB8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545E056-6D07-FA45-92EC-258B3403F9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796-6748-AF38-4EC097ECB8B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89BE29B-896F-1946-9405-CB4018CF85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796-6748-AF38-4EC097ECB8B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796-6748-AF38-4EC097ECB8B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CBB702F-588C-1040-8539-F40AA1097E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796-6748-AF38-4EC097ECB8B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40E5021-8D4F-944A-ACC9-F677DE559C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796-6748-AF38-4EC097ECB8B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FB411BB-2905-7A48-A541-9920EECECE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796-6748-AF38-4EC097ECB8B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9CAFFEF-923D-CB41-B085-CBC43EAA07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796-6748-AF38-4EC097ECB8B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796-6748-AF38-4EC097ECB8B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268EA25-29AB-9C46-9018-768565F0FF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796-6748-AF38-4EC097ECB8B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F515987-4417-F44D-9505-2E7425D4C3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796-6748-AF38-4EC097ECB8B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796-6748-AF38-4EC097ECB8B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A544A5B-326A-704F-89D4-AD67E675B2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796-6748-AF38-4EC097ECB8B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5BB3A81-62D5-2243-B266-D9F161D0FC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796-6748-AF38-4EC097ECB8B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796-6748-AF38-4EC097ECB8B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57567DE-7B14-CC4F-857E-F3D84ABB5C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796-6748-AF38-4EC097ECB8B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003FE8E-55A5-A345-B871-9B264A3219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796-6748-AF38-4EC097ECB8B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796-6748-AF38-4EC097ECB8B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04391B7-98A4-B743-9826-9316F2DFA8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796-6748-AF38-4EC097ECB8B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0B3E86B-6394-ED48-BEC3-550F7D0B12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796-6748-AF38-4EC097ECB8B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F47F238-8D95-264E-8485-3655223C49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796-6748-AF38-4EC097ECB8B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796-6748-AF38-4EC097ECB8B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B9808B0-1026-6B46-BA7F-F05499522E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796-6748-AF38-4EC097ECB8B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FA59ED5-9116-9D44-8D32-E439296F1D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796-6748-AF38-4EC097ECB8B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B7807CF-6E0C-104E-A5A5-72263BBF57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796-6748-AF38-4EC097ECB8B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A674DA4-7089-254E-A9BC-A4E236FF33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796-6748-AF38-4EC097ECB8B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CBD0DBF-E3E0-3B42-8E4A-BEFFAEBAD0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796-6748-AF38-4EC097ECB8B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A9AB3CB-3079-814F-A3CC-287A461F66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796-6748-AF38-4EC097ECB8B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A3878D1-264E-AB48-A516-E1C979512F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796-6748-AF38-4EC097ECB8B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9967983-1C03-4F46-B3DE-C0E6FCFCED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796-6748-AF38-4EC097ECB8B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796-6748-AF38-4EC097ECB8B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DE41F24-A988-644C-AA9D-AFECA98483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796-6748-AF38-4EC097ECB8B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D90B238-2C26-E04B-8B1A-2E97AA4846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796-6748-AF38-4EC097ECB8B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752D4C2-224A-8743-8F41-E6166CE366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796-6748-AF38-4EC097ECB8B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A9C402A-EA3F-DE48-9BE6-81F8A576E2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796-6748-AF38-4EC097ECB8B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2F3D429-46B1-0B48-ABB3-077B57DD62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796-6748-AF38-4EC097ECB8B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796-6748-AF38-4EC097ECB8B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D987041-3099-924B-B0A9-B4C6B1843D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796-6748-AF38-4EC097ECB8B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92A9AEB-03FA-574E-A3EC-D23D129B5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796-6748-AF38-4EC097ECB8B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5F65030-9750-9541-B7FC-54E343F1E5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796-6748-AF38-4EC097ECB8B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49C0D79F-2856-B942-B88B-B9D8ED43EB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796-6748-AF38-4EC097ECB8B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C3EEE3C2-C011-3140-9C0C-A53D8860AB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796-6748-AF38-4EC097ECB8B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5747239D-4FF0-8341-8962-3D99D9B01B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796-6748-AF38-4EC097ECB8B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4BBA075-353B-E341-AC1B-04C7B3BEA4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796-6748-AF38-4EC097ECB8B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796-6748-AF38-4EC097ECB8B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A8B8236-1E12-E24C-83CD-397A6B9CC5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796-6748-AF38-4EC097ECB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APO_ROUND!$N$2:$N$58</c:f>
              <c:numCache>
                <c:formatCode>0.0E+00</c:formatCode>
                <c:ptCount val="57"/>
                <c:pt idx="1">
                  <c:v>0.3505895509458351</c:v>
                </c:pt>
                <c:pt idx="2">
                  <c:v>9.2521493139933658E-2</c:v>
                </c:pt>
                <c:pt idx="3">
                  <c:v>6.9369663500366649E-2</c:v>
                </c:pt>
                <c:pt idx="4">
                  <c:v>1.381313350561455</c:v>
                </c:pt>
                <c:pt idx="5">
                  <c:v>1.8205975707972555E-2</c:v>
                </c:pt>
                <c:pt idx="6">
                  <c:v>2.4598950246373374E-2</c:v>
                </c:pt>
                <c:pt idx="7">
                  <c:v>1.8258883153780852E-4</c:v>
                </c:pt>
                <c:pt idx="8">
                  <c:v>9.5424503802660238E-2</c:v>
                </c:pt>
                <c:pt idx="9">
                  <c:v>0.53873748618310857</c:v>
                </c:pt>
                <c:pt idx="10">
                  <c:v>3.5502075826393219E-2</c:v>
                </c:pt>
                <c:pt idx="11">
                  <c:v>0.3511879745351143</c:v>
                </c:pt>
                <c:pt idx="12">
                  <c:v>2.3811723245663083E-4</c:v>
                </c:pt>
                <c:pt idx="13">
                  <c:v>4.1930793887134429E-2</c:v>
                </c:pt>
                <c:pt idx="15">
                  <c:v>1.5791344075139789E-4</c:v>
                </c:pt>
                <c:pt idx="16">
                  <c:v>9.9652720821922572E-2</c:v>
                </c:pt>
                <c:pt idx="17">
                  <c:v>4.38194295097669E-4</c:v>
                </c:pt>
                <c:pt idx="18">
                  <c:v>9.5737426214753105E-2</c:v>
                </c:pt>
                <c:pt idx="20">
                  <c:v>0.1037472720735728</c:v>
                </c:pt>
                <c:pt idx="21">
                  <c:v>1.6968609938588151E-2</c:v>
                </c:pt>
                <c:pt idx="22">
                  <c:v>8.2769371836718134E-5</c:v>
                </c:pt>
                <c:pt idx="23">
                  <c:v>2.3879816187156518E-2</c:v>
                </c:pt>
                <c:pt idx="24">
                  <c:v>3.1462607468023013E-2</c:v>
                </c:pt>
                <c:pt idx="25">
                  <c:v>2.5937683436723837E-3</c:v>
                </c:pt>
                <c:pt idx="26">
                  <c:v>0.11347718073918746</c:v>
                </c:pt>
                <c:pt idx="27">
                  <c:v>4.3822049075113965E-2</c:v>
                </c:pt>
                <c:pt idx="29">
                  <c:v>6.2755755046081441E-2</c:v>
                </c:pt>
                <c:pt idx="30">
                  <c:v>0.11576369047200956</c:v>
                </c:pt>
                <c:pt idx="31">
                  <c:v>0.15732577264296041</c:v>
                </c:pt>
                <c:pt idx="33">
                  <c:v>4.5321602585596012E-2</c:v>
                </c:pt>
                <c:pt idx="34">
                  <c:v>0.10925977540055001</c:v>
                </c:pt>
                <c:pt idx="35">
                  <c:v>0.10320478218839554</c:v>
                </c:pt>
                <c:pt idx="36">
                  <c:v>3.5514121677458786E-2</c:v>
                </c:pt>
                <c:pt idx="37">
                  <c:v>1.4802383044381136E-2</c:v>
                </c:pt>
                <c:pt idx="38">
                  <c:v>1.6381137128115977E-2</c:v>
                </c:pt>
                <c:pt idx="39">
                  <c:v>3.4568476638842695E-2</c:v>
                </c:pt>
                <c:pt idx="40">
                  <c:v>2.4430347099442465E-5</c:v>
                </c:pt>
                <c:pt idx="42">
                  <c:v>2.7443352512213609E-2</c:v>
                </c:pt>
                <c:pt idx="43">
                  <c:v>5.1093064079759949E-2</c:v>
                </c:pt>
                <c:pt idx="44">
                  <c:v>5.3429521591672566E-2</c:v>
                </c:pt>
                <c:pt idx="45">
                  <c:v>0.13317385656433969</c:v>
                </c:pt>
                <c:pt idx="46">
                  <c:v>0.12004021059078854</c:v>
                </c:pt>
                <c:pt idx="47">
                  <c:v>7.057855431283421E-6</c:v>
                </c:pt>
                <c:pt idx="48">
                  <c:v>6.3935241732092862E-2</c:v>
                </c:pt>
                <c:pt idx="49">
                  <c:v>4.5541909830608011E-2</c:v>
                </c:pt>
                <c:pt idx="50">
                  <c:v>3.3947900547474326E-2</c:v>
                </c:pt>
                <c:pt idx="51">
                  <c:v>6.1795842576367624E-2</c:v>
                </c:pt>
                <c:pt idx="52">
                  <c:v>2.1784851835769518E-4</c:v>
                </c:pt>
                <c:pt idx="53">
                  <c:v>2.1331727183695651E-2</c:v>
                </c:pt>
                <c:pt idx="54">
                  <c:v>5.0515788507474423E-2</c:v>
                </c:pt>
                <c:pt idx="55">
                  <c:v>2.0710160840533546E-5</c:v>
                </c:pt>
                <c:pt idx="56">
                  <c:v>1.2560080488489521E-2</c:v>
                </c:pt>
              </c:numCache>
            </c:numRef>
          </c:xVal>
          <c:yVal>
            <c:numRef>
              <c:f>IPTG_ROUND!$N$2:$N$58</c:f>
              <c:numCache>
                <c:formatCode>0.0E+00</c:formatCode>
                <c:ptCount val="57"/>
                <c:pt idx="1">
                  <c:v>2.5630439855685466E-3</c:v>
                </c:pt>
                <c:pt idx="2">
                  <c:v>4.0993594457745468E-2</c:v>
                </c:pt>
                <c:pt idx="3">
                  <c:v>3.375716670934864E-2</c:v>
                </c:pt>
                <c:pt idx="4">
                  <c:v>0.79660971307596473</c:v>
                </c:pt>
                <c:pt idx="5">
                  <c:v>1.0295401390819973E-6</c:v>
                </c:pt>
                <c:pt idx="8">
                  <c:v>0.79690671118112888</c:v>
                </c:pt>
                <c:pt idx="9">
                  <c:v>0.79560827365527875</c:v>
                </c:pt>
                <c:pt idx="10">
                  <c:v>0.53106537338797566</c:v>
                </c:pt>
                <c:pt idx="11">
                  <c:v>2.6532236661459292</c:v>
                </c:pt>
                <c:pt idx="12">
                  <c:v>0.26547892354375296</c:v>
                </c:pt>
                <c:pt idx="13">
                  <c:v>6.6795833306792327E-2</c:v>
                </c:pt>
                <c:pt idx="15">
                  <c:v>2.8572040390791701E-5</c:v>
                </c:pt>
                <c:pt idx="16">
                  <c:v>0.14985486770373049</c:v>
                </c:pt>
                <c:pt idx="17">
                  <c:v>3.7615555448409452E-4</c:v>
                </c:pt>
                <c:pt idx="18">
                  <c:v>0.7010752134637499</c:v>
                </c:pt>
                <c:pt idx="20">
                  <c:v>0.10985273097043198</c:v>
                </c:pt>
                <c:pt idx="21">
                  <c:v>6.3927948785256396E-3</c:v>
                </c:pt>
                <c:pt idx="23">
                  <c:v>0.53072243773556194</c:v>
                </c:pt>
                <c:pt idx="24">
                  <c:v>0.24464281157646908</c:v>
                </c:pt>
                <c:pt idx="26">
                  <c:v>9.893118243157803E-2</c:v>
                </c:pt>
                <c:pt idx="27">
                  <c:v>6.1922086613872232E-2</c:v>
                </c:pt>
                <c:pt idx="29">
                  <c:v>0.53381178020237741</c:v>
                </c:pt>
                <c:pt idx="30">
                  <c:v>4.6073306381732675E-2</c:v>
                </c:pt>
                <c:pt idx="31">
                  <c:v>6.6040069808536689E-2</c:v>
                </c:pt>
                <c:pt idx="33">
                  <c:v>6.5526028706158548E-2</c:v>
                </c:pt>
                <c:pt idx="34">
                  <c:v>0.16445054520096225</c:v>
                </c:pt>
                <c:pt idx="35">
                  <c:v>1.3393811512765832</c:v>
                </c:pt>
                <c:pt idx="36">
                  <c:v>3.718594411353076E-2</c:v>
                </c:pt>
                <c:pt idx="37">
                  <c:v>0.27177148405559132</c:v>
                </c:pt>
                <c:pt idx="38">
                  <c:v>8.3576729902289666E-3</c:v>
                </c:pt>
                <c:pt idx="39">
                  <c:v>3.6803527952617064E-2</c:v>
                </c:pt>
                <c:pt idx="40">
                  <c:v>1.976816109649679E-5</c:v>
                </c:pt>
                <c:pt idx="42">
                  <c:v>3.6147470929510463E-2</c:v>
                </c:pt>
                <c:pt idx="43">
                  <c:v>0.53087908320328447</c:v>
                </c:pt>
                <c:pt idx="44">
                  <c:v>0.5306280819822522</c:v>
                </c:pt>
                <c:pt idx="45">
                  <c:v>1.3220510004480643</c:v>
                </c:pt>
                <c:pt idx="46">
                  <c:v>0.1199732010508579</c:v>
                </c:pt>
                <c:pt idx="48">
                  <c:v>0.26498750293355244</c:v>
                </c:pt>
                <c:pt idx="49">
                  <c:v>0.53314949220324859</c:v>
                </c:pt>
                <c:pt idx="50">
                  <c:v>0.53534125885955952</c:v>
                </c:pt>
                <c:pt idx="51">
                  <c:v>0.53148758086236003</c:v>
                </c:pt>
                <c:pt idx="52">
                  <c:v>3.6287861669518181E-4</c:v>
                </c:pt>
                <c:pt idx="53">
                  <c:v>1.6543799615720958E-2</c:v>
                </c:pt>
                <c:pt idx="54">
                  <c:v>0.26497967527454558</c:v>
                </c:pt>
                <c:pt idx="56">
                  <c:v>2.3678321332520173E-3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E796-6748-AF38-4EC097ECB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APO</a:t>
                </a:r>
              </a:p>
            </c:rich>
          </c:tx>
          <c:layout>
            <c:manualLayout>
              <c:xMode val="edge"/>
              <c:yMode val="edge"/>
              <c:x val="0.34929831555865642"/>
              <c:y val="0.166250000000000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IPTG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Single AA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APO!$X$19:$X$21</c:f>
              <c:strCache>
                <c:ptCount val="3"/>
                <c:pt idx="0">
                  <c:v>All residues</c:v>
                </c:pt>
                <c:pt idx="1">
                  <c:v>Core</c:v>
                </c:pt>
                <c:pt idx="2">
                  <c:v>DBD</c:v>
                </c:pt>
              </c:strCache>
            </c:strRef>
          </c:cat>
          <c:val>
            <c:numRef>
              <c:f>APO!$Y$19:$Y$21</c:f>
              <c:numCache>
                <c:formatCode>0.0</c:formatCode>
                <c:ptCount val="3"/>
                <c:pt idx="0">
                  <c:v>9.0909090909090917</c:v>
                </c:pt>
                <c:pt idx="1">
                  <c:v>10.408921933085502</c:v>
                </c:pt>
                <c:pt idx="2">
                  <c:v>3.278688524590164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8-A94F-B6F8-D82DD1C11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4"/>
        <c:axId val="1248652368"/>
        <c:axId val="1313479680"/>
      </c:barChart>
      <c:catAx>
        <c:axId val="1248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3479680"/>
        <c:crosses val="autoZero"/>
        <c:auto val="1"/>
        <c:lblAlgn val="ctr"/>
        <c:lblOffset val="100"/>
        <c:noMultiLvlLbl val="0"/>
      </c:catAx>
      <c:valAx>
        <c:axId val="131347968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% residues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652368"/>
        <c:crosses val="autoZero"/>
        <c:crossBetween val="between"/>
        <c:majorUnit val="20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TMG vs apo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796-6748-AF38-4EC097ECB8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27CA78C-6A36-844F-ABB2-E7B2686A21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796-6748-AF38-4EC097ECB8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5D198E7-44E5-C948-A3B9-30C5462C6A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96-6748-AF38-4EC097ECB8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CF13475-E981-0B4A-BF80-9F18C48900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96-6748-AF38-4EC097ECB8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FD3CFB5-954D-A043-8D64-667F36007A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96-6748-AF38-4EC097ECB8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96-6748-AF38-4EC097ECB8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2813DC5-CEA6-BA47-8B6B-26DBFA0742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96-6748-AF38-4EC097ECB8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96-6748-AF38-4EC097ECB8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26753F7-3F81-F44F-B0BE-6EFA48247E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96-6748-AF38-4EC097ECB8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94B5DDF-8967-1F43-8C94-DCFBB5006F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96-6748-AF38-4EC097ECB8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37B03E0-6962-3C48-B348-0EF1F6ECEA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796-6748-AF38-4EC097ECB8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A8AEEDB-8D38-684A-870E-8ED904E741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796-6748-AF38-4EC097ECB8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7AF8A8F-FCC0-5246-BFDA-AE8387DE98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796-6748-AF38-4EC097ECB8B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F70CCA0-DE8B-8148-B2DA-6BE119833F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796-6748-AF38-4EC097ECB8B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796-6748-AF38-4EC097ECB8B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796-6748-AF38-4EC097ECB8B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D16A7C8-2998-7042-A166-A9BCB52927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796-6748-AF38-4EC097ECB8B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41E0738-0D92-D84D-B14E-0A86775EBC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796-6748-AF38-4EC097ECB8B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3C68E2F-4310-124B-A972-F957502AD0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796-6748-AF38-4EC097ECB8B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796-6748-AF38-4EC097ECB8B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B96F541-F619-424F-AB9D-94231E8F19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796-6748-AF38-4EC097ECB8B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09D7AAC-765A-E54E-95C4-8F9234444B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796-6748-AF38-4EC097ECB8B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AEEAD16-28A4-6940-AE5D-AC6E2AA87E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796-6748-AF38-4EC097ECB8B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9BB5EEE-3722-0C46-9578-51EB658D7F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796-6748-AF38-4EC097ECB8B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9E8FE79-2723-8141-AE57-673B0A696C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796-6748-AF38-4EC097ECB8B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796-6748-AF38-4EC097ECB8B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AF22F0B-47A2-5740-9544-5E33732ABC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796-6748-AF38-4EC097ECB8B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D1429A7-B59C-0042-883F-2C37F30131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796-6748-AF38-4EC097ECB8B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796-6748-AF38-4EC097ECB8B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2732C60-B115-154B-9846-E69BB581C4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796-6748-AF38-4EC097ECB8B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6E806F9-8E65-5B40-BD29-9E2729906C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796-6748-AF38-4EC097ECB8B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835989E-B019-8341-87AE-6221ECE0C5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796-6748-AF38-4EC097ECB8B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796-6748-AF38-4EC097ECB8B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28D3199-EAC3-8541-839D-7F7A31231E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796-6748-AF38-4EC097ECB8B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62C5AD6-5BE5-C04A-8397-8E92C4017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796-6748-AF38-4EC097ECB8B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E4BCFF3-D5F4-0A4A-AFA4-DB9F9DBF95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796-6748-AF38-4EC097ECB8B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862C033-E8EA-BD4D-AC3D-97E385102D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796-6748-AF38-4EC097ECB8B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D1EBCB9-0FC0-8F44-82F2-7657A66B11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796-6748-AF38-4EC097ECB8B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71A6D48-FDE9-4844-B931-9F93771F10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796-6748-AF38-4EC097ECB8B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FE736B7-59FA-D746-979D-1BCC56D4C8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796-6748-AF38-4EC097ECB8B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796-6748-AF38-4EC097ECB8B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796-6748-AF38-4EC097ECB8B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9959E3F-F39D-3C47-9796-81A32D0EBB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796-6748-AF38-4EC097ECB8B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706A69B-8547-CF45-A6D3-55917BFBDF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796-6748-AF38-4EC097ECB8B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2500EC4-25A6-7D4E-819A-531032A481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796-6748-AF38-4EC097ECB8B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DE74ED5-F25E-F148-9E79-DFA9C0BE23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796-6748-AF38-4EC097ECB8B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5CCA387-3C32-AF4C-9AFF-7C89E00CD7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796-6748-AF38-4EC097ECB8B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20408BC-AA8F-3040-85F6-C35F23599B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796-6748-AF38-4EC097ECB8B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29C89E2-DA27-0646-A6C1-87986B7F6F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796-6748-AF38-4EC097ECB8B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4CC213F-DCF7-A942-B854-0C45BC9BC0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796-6748-AF38-4EC097ECB8B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690B21F9-F654-F540-95CA-80674D43C9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796-6748-AF38-4EC097ECB8B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807F933-00AD-434C-80D7-02FFD477BA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796-6748-AF38-4EC097ECB8B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9E32691-C97B-3E4B-803C-6C01160ADE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796-6748-AF38-4EC097ECB8B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027F7F43-6A65-1844-8D34-A2BB2C9AB4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796-6748-AF38-4EC097ECB8B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9C84EE6-C086-4544-AAE6-311DFB740F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796-6748-AF38-4EC097ECB8B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9EF0614-1207-884B-A50D-7CFB014623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796-6748-AF38-4EC097ECB8B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F9F6049-63F3-AF4B-A203-265D08C002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796-6748-AF38-4EC097ECB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TMG_ROUND!$N$2:$N$58</c:f>
              <c:numCache>
                <c:formatCode>0.0E+00</c:formatCode>
                <c:ptCount val="57"/>
                <c:pt idx="1">
                  <c:v>1.9401340432402669E-2</c:v>
                </c:pt>
                <c:pt idx="2">
                  <c:v>4.2787800306494241E-2</c:v>
                </c:pt>
                <c:pt idx="3">
                  <c:v>2.5613760196132481E-2</c:v>
                </c:pt>
                <c:pt idx="4">
                  <c:v>9.1368838222946086E-2</c:v>
                </c:pt>
                <c:pt idx="6">
                  <c:v>7.6078602461706725E-6</c:v>
                </c:pt>
                <c:pt idx="8">
                  <c:v>7.8217086382388154E-2</c:v>
                </c:pt>
                <c:pt idx="9">
                  <c:v>0.53066029539901793</c:v>
                </c:pt>
                <c:pt idx="10">
                  <c:v>0.53097924841065691</c:v>
                </c:pt>
                <c:pt idx="11">
                  <c:v>0.40204166262485791</c:v>
                </c:pt>
                <c:pt idx="12">
                  <c:v>2.067847373221841E-2</c:v>
                </c:pt>
                <c:pt idx="13">
                  <c:v>5.3084068215700247E-2</c:v>
                </c:pt>
                <c:pt idx="16">
                  <c:v>0.14323841541493731</c:v>
                </c:pt>
                <c:pt idx="17">
                  <c:v>2.2863287898795603E-4</c:v>
                </c:pt>
                <c:pt idx="18">
                  <c:v>0.69398055525208635</c:v>
                </c:pt>
                <c:pt idx="19">
                  <c:v>2.1229286533595227E-2</c:v>
                </c:pt>
                <c:pt idx="20">
                  <c:v>0.10609064591366557</c:v>
                </c:pt>
                <c:pt idx="21">
                  <c:v>1.9879160366812611E-2</c:v>
                </c:pt>
                <c:pt idx="22">
                  <c:v>0.12718798562451178</c:v>
                </c:pt>
                <c:pt idx="23">
                  <c:v>0.53059712654469027</c:v>
                </c:pt>
                <c:pt idx="24">
                  <c:v>0.24465338500825137</c:v>
                </c:pt>
                <c:pt idx="26">
                  <c:v>0.10448278378521443</c:v>
                </c:pt>
                <c:pt idx="27">
                  <c:v>6.9548192306179438E-2</c:v>
                </c:pt>
                <c:pt idx="29">
                  <c:v>4.2348432425133885E-2</c:v>
                </c:pt>
                <c:pt idx="30">
                  <c:v>9.1432135028574765E-2</c:v>
                </c:pt>
                <c:pt idx="31">
                  <c:v>6.7576347803601541E-2</c:v>
                </c:pt>
                <c:pt idx="32">
                  <c:v>1.88153077615443E-2</c:v>
                </c:pt>
                <c:pt idx="33">
                  <c:v>5.5587254443501009E-2</c:v>
                </c:pt>
                <c:pt idx="34">
                  <c:v>0.15717505845585461</c:v>
                </c:pt>
                <c:pt idx="35">
                  <c:v>0.12211426427099956</c:v>
                </c:pt>
                <c:pt idx="36">
                  <c:v>5.6063313335246064E-2</c:v>
                </c:pt>
                <c:pt idx="37">
                  <c:v>2.2284112455544566E-2</c:v>
                </c:pt>
                <c:pt idx="38">
                  <c:v>3.4389698201391906E-2</c:v>
                </c:pt>
                <c:pt idx="39">
                  <c:v>4.507438468639708E-2</c:v>
                </c:pt>
                <c:pt idx="42">
                  <c:v>2.8370482924095657E-2</c:v>
                </c:pt>
                <c:pt idx="43">
                  <c:v>0.19406621669265231</c:v>
                </c:pt>
                <c:pt idx="44">
                  <c:v>0.38816075098583819</c:v>
                </c:pt>
                <c:pt idx="45">
                  <c:v>0.13110854396732149</c:v>
                </c:pt>
                <c:pt idx="46">
                  <c:v>0.13888606754267752</c:v>
                </c:pt>
                <c:pt idx="47">
                  <c:v>2.101615554589896E-6</c:v>
                </c:pt>
                <c:pt idx="48">
                  <c:v>3.4982015545150999E-2</c:v>
                </c:pt>
                <c:pt idx="49">
                  <c:v>5.2832192725486858E-2</c:v>
                </c:pt>
                <c:pt idx="50">
                  <c:v>6.8091765608791308E-2</c:v>
                </c:pt>
                <c:pt idx="51">
                  <c:v>3.8390308607018059E-2</c:v>
                </c:pt>
                <c:pt idx="52">
                  <c:v>1.3054263698884566E-4</c:v>
                </c:pt>
                <c:pt idx="53">
                  <c:v>2.1824708338380287E-2</c:v>
                </c:pt>
                <c:pt idx="54">
                  <c:v>3.5030766032097392E-2</c:v>
                </c:pt>
                <c:pt idx="55">
                  <c:v>0.23172841751052681</c:v>
                </c:pt>
                <c:pt idx="56">
                  <c:v>1.1444355527279843E-2</c:v>
                </c:pt>
              </c:numCache>
            </c:numRef>
          </c:xVal>
          <c:yVal>
            <c:numRef>
              <c:f>APO_ROUND!$N$2:$N$58</c:f>
              <c:numCache>
                <c:formatCode>0.0E+00</c:formatCode>
                <c:ptCount val="57"/>
                <c:pt idx="1">
                  <c:v>0.3505895509458351</c:v>
                </c:pt>
                <c:pt idx="2">
                  <c:v>9.2521493139933658E-2</c:v>
                </c:pt>
                <c:pt idx="3">
                  <c:v>6.9369663500366649E-2</c:v>
                </c:pt>
                <c:pt idx="4">
                  <c:v>1.381313350561455</c:v>
                </c:pt>
                <c:pt idx="5">
                  <c:v>1.8205975707972555E-2</c:v>
                </c:pt>
                <c:pt idx="6">
                  <c:v>2.4598950246373374E-2</c:v>
                </c:pt>
                <c:pt idx="7">
                  <c:v>1.8258883153780852E-4</c:v>
                </c:pt>
                <c:pt idx="8">
                  <c:v>9.5424503802660238E-2</c:v>
                </c:pt>
                <c:pt idx="9">
                  <c:v>0.53873748618310857</c:v>
                </c:pt>
                <c:pt idx="10">
                  <c:v>3.5502075826393219E-2</c:v>
                </c:pt>
                <c:pt idx="11">
                  <c:v>0.3511879745351143</c:v>
                </c:pt>
                <c:pt idx="12">
                  <c:v>2.3811723245663083E-4</c:v>
                </c:pt>
                <c:pt idx="13">
                  <c:v>4.1930793887134429E-2</c:v>
                </c:pt>
                <c:pt idx="15">
                  <c:v>1.5791344075139789E-4</c:v>
                </c:pt>
                <c:pt idx="16">
                  <c:v>9.9652720821922572E-2</c:v>
                </c:pt>
                <c:pt idx="17">
                  <c:v>4.38194295097669E-4</c:v>
                </c:pt>
                <c:pt idx="18">
                  <c:v>9.5737426214753105E-2</c:v>
                </c:pt>
                <c:pt idx="20">
                  <c:v>0.1037472720735728</c:v>
                </c:pt>
                <c:pt idx="21">
                  <c:v>1.6968609938588151E-2</c:v>
                </c:pt>
                <c:pt idx="22">
                  <c:v>8.2769371836718134E-5</c:v>
                </c:pt>
                <c:pt idx="23">
                  <c:v>2.3879816187156518E-2</c:v>
                </c:pt>
                <c:pt idx="24">
                  <c:v>3.1462607468023013E-2</c:v>
                </c:pt>
                <c:pt idx="25">
                  <c:v>2.5937683436723837E-3</c:v>
                </c:pt>
                <c:pt idx="26">
                  <c:v>0.11347718073918746</c:v>
                </c:pt>
                <c:pt idx="27">
                  <c:v>4.3822049075113965E-2</c:v>
                </c:pt>
                <c:pt idx="29">
                  <c:v>6.2755755046081441E-2</c:v>
                </c:pt>
                <c:pt idx="30">
                  <c:v>0.11576369047200956</c:v>
                </c:pt>
                <c:pt idx="31">
                  <c:v>0.15732577264296041</c:v>
                </c:pt>
                <c:pt idx="33">
                  <c:v>4.5321602585596012E-2</c:v>
                </c:pt>
                <c:pt idx="34">
                  <c:v>0.10925977540055001</c:v>
                </c:pt>
                <c:pt idx="35">
                  <c:v>0.10320478218839554</c:v>
                </c:pt>
                <c:pt idx="36">
                  <c:v>3.5514121677458786E-2</c:v>
                </c:pt>
                <c:pt idx="37">
                  <c:v>1.4802383044381136E-2</c:v>
                </c:pt>
                <c:pt idx="38">
                  <c:v>1.6381137128115977E-2</c:v>
                </c:pt>
                <c:pt idx="39">
                  <c:v>3.4568476638842695E-2</c:v>
                </c:pt>
                <c:pt idx="40">
                  <c:v>2.4430347099442465E-5</c:v>
                </c:pt>
                <c:pt idx="42">
                  <c:v>2.7443352512213609E-2</c:v>
                </c:pt>
                <c:pt idx="43">
                  <c:v>5.1093064079759949E-2</c:v>
                </c:pt>
                <c:pt idx="44">
                  <c:v>5.3429521591672566E-2</c:v>
                </c:pt>
                <c:pt idx="45">
                  <c:v>0.13317385656433969</c:v>
                </c:pt>
                <c:pt idx="46">
                  <c:v>0.12004021059078854</c:v>
                </c:pt>
                <c:pt idx="47">
                  <c:v>7.057855431283421E-6</c:v>
                </c:pt>
                <c:pt idx="48">
                  <c:v>6.3935241732092862E-2</c:v>
                </c:pt>
                <c:pt idx="49">
                  <c:v>4.5541909830608011E-2</c:v>
                </c:pt>
                <c:pt idx="50">
                  <c:v>3.3947900547474326E-2</c:v>
                </c:pt>
                <c:pt idx="51">
                  <c:v>6.1795842576367624E-2</c:v>
                </c:pt>
                <c:pt idx="52">
                  <c:v>2.1784851835769518E-4</c:v>
                </c:pt>
                <c:pt idx="53">
                  <c:v>2.1331727183695651E-2</c:v>
                </c:pt>
                <c:pt idx="54">
                  <c:v>5.0515788507474423E-2</c:v>
                </c:pt>
                <c:pt idx="55">
                  <c:v>2.0710160840533546E-5</c:v>
                </c:pt>
                <c:pt idx="56">
                  <c:v>1.2560080488489521E-2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E796-6748-AF38-4EC097ECB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TMG</a:t>
                </a:r>
              </a:p>
            </c:rich>
          </c:tx>
          <c:layout>
            <c:manualLayout>
              <c:xMode val="edge"/>
              <c:yMode val="edge"/>
              <c:x val="0.45542565114599221"/>
              <c:y val="0.166249923481053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APO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TMG vs DNA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796-6748-AF38-4EC097ECB8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C049E9-FEC5-0142-9106-836C133C19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796-6748-AF38-4EC097ECB8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5D6E0F9-8A2E-0C40-97D5-79C1C28E1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96-6748-AF38-4EC097ECB8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C432D26-E595-6C49-8971-8EFED99325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96-6748-AF38-4EC097ECB8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948AB28-E6C4-6C48-91D5-5076E83DF4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96-6748-AF38-4EC097ECB8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96-6748-AF38-4EC097ECB8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96-6748-AF38-4EC097ECB8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96-6748-AF38-4EC097ECB8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0FBB3C6-FC36-D44F-BA47-1482EB3893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96-6748-AF38-4EC097ECB8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83DF02D-9647-7F41-A607-C630248785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96-6748-AF38-4EC097ECB8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8997391-972B-EE45-91E0-5D42AD5C0D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796-6748-AF38-4EC097ECB8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A99F42D-638C-914E-A615-8B85321A5F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796-6748-AF38-4EC097ECB8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904B262-2AC0-0C4A-9007-CFA2287294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796-6748-AF38-4EC097ECB8B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C3D7A03-6D53-6C43-8158-9F836FC8F5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796-6748-AF38-4EC097ECB8B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796-6748-AF38-4EC097ECB8B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796-6748-AF38-4EC097ECB8B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3B15A1D-11B5-8E4C-BA5B-541C7FFD80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796-6748-AF38-4EC097ECB8B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796-6748-AF38-4EC097ECB8B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0EDE445-0915-4845-8580-979D75640C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796-6748-AF38-4EC097ECB8B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E4359B9-8B98-A647-9621-9BDFBBD873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796-6748-AF38-4EC097ECB8B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24BECC6-00CA-5F43-8A04-A82792C0D1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796-6748-AF38-4EC097ECB8B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0D7FFFD-6EE4-FF42-A212-A8DEA9BD7B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796-6748-AF38-4EC097ECB8B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796-6748-AF38-4EC097ECB8B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D9092CB-2416-6C46-8205-CA6BE2B9A1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796-6748-AF38-4EC097ECB8B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BAD8572-F17B-464A-A764-C52939B8EA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796-6748-AF38-4EC097ECB8B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796-6748-AF38-4EC097ECB8B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15E83E6-4D6C-4C43-B23B-891A8FCD3D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796-6748-AF38-4EC097ECB8B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F825A9D-FEEE-234E-98D5-8344BC66FB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796-6748-AF38-4EC097ECB8B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796-6748-AF38-4EC097ECB8B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37686BB-4B0E-494F-82D5-0A89CF9134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796-6748-AF38-4EC097ECB8B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F18CCD0-D0D3-4C4A-B501-60707A29C8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796-6748-AF38-4EC097ECB8B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D3141FC-9269-EE4E-B5C4-A62D6F57A4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796-6748-AF38-4EC097ECB8B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F47BB39-4A8D-4C46-BE0B-82480EC5C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796-6748-AF38-4EC097ECB8B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BC3AE73-0299-F64C-9347-832116386B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796-6748-AF38-4EC097ECB8B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51774B7-7B9C-334D-B5EB-61C99542E2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796-6748-AF38-4EC097ECB8B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162CDDA-530C-014C-B8E8-4F0C61AE42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796-6748-AF38-4EC097ECB8B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2253E02-B659-234C-A73A-D38D308D11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796-6748-AF38-4EC097ECB8B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1417CA5-AB30-CA44-8574-85622EADDF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796-6748-AF38-4EC097ECB8B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8592372-B344-3847-9E36-9EB02DC670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796-6748-AF38-4EC097ECB8B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45BC8CA-EFB8-2540-AF74-D792623E39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796-6748-AF38-4EC097ECB8B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796-6748-AF38-4EC097ECB8B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796-6748-AF38-4EC097ECB8B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CFAEA1A-C4A4-204C-81CB-2033DDD2FF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796-6748-AF38-4EC097ECB8B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9E6F240-8611-6C49-BC6B-79CCD096FB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796-6748-AF38-4EC097ECB8B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06B3FD0-F309-DD42-9905-570D589C35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796-6748-AF38-4EC097ECB8B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8EAA5E6-049A-614D-AE36-368C89D9CC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796-6748-AF38-4EC097ECB8B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1B9B99A-9A3F-214E-9DCC-FA97F164D7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796-6748-AF38-4EC097ECB8B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796-6748-AF38-4EC097ECB8B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C22A362-F44B-4946-A0B2-CBC82C3632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796-6748-AF38-4EC097ECB8B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52C9EB5-16D4-0343-B844-20B8DAFAAD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796-6748-AF38-4EC097ECB8B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6EEEDE5-25C1-694E-A8DD-7528C9876A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796-6748-AF38-4EC097ECB8B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998083E-D564-A448-B8A7-6C55CEBBFC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796-6748-AF38-4EC097ECB8B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796-6748-AF38-4EC097ECB8B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796-6748-AF38-4EC097ECB8B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796-6748-AF38-4EC097ECB8B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796-6748-AF38-4EC097ECB8B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0ABEEEE-ACEE-9049-8A30-15CD0C2C71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796-6748-AF38-4EC097ECB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TMG_ROUND!$N$2:$N$58</c:f>
              <c:numCache>
                <c:formatCode>0.0E+00</c:formatCode>
                <c:ptCount val="57"/>
                <c:pt idx="1">
                  <c:v>1.9401340432402669E-2</c:v>
                </c:pt>
                <c:pt idx="2">
                  <c:v>4.2787800306494241E-2</c:v>
                </c:pt>
                <c:pt idx="3">
                  <c:v>2.5613760196132481E-2</c:v>
                </c:pt>
                <c:pt idx="4">
                  <c:v>9.1368838222946086E-2</c:v>
                </c:pt>
                <c:pt idx="6">
                  <c:v>7.6078602461706725E-6</c:v>
                </c:pt>
                <c:pt idx="8">
                  <c:v>7.8217086382388154E-2</c:v>
                </c:pt>
                <c:pt idx="9">
                  <c:v>0.53066029539901793</c:v>
                </c:pt>
                <c:pt idx="10">
                  <c:v>0.53097924841065691</c:v>
                </c:pt>
                <c:pt idx="11">
                  <c:v>0.40204166262485791</c:v>
                </c:pt>
                <c:pt idx="12">
                  <c:v>2.067847373221841E-2</c:v>
                </c:pt>
                <c:pt idx="13">
                  <c:v>5.3084068215700247E-2</c:v>
                </c:pt>
                <c:pt idx="16">
                  <c:v>0.14323841541493731</c:v>
                </c:pt>
                <c:pt idx="17">
                  <c:v>2.2863287898795603E-4</c:v>
                </c:pt>
                <c:pt idx="18">
                  <c:v>0.69398055525208635</c:v>
                </c:pt>
                <c:pt idx="19">
                  <c:v>2.1229286533595227E-2</c:v>
                </c:pt>
                <c:pt idx="20">
                  <c:v>0.10609064591366557</c:v>
                </c:pt>
                <c:pt idx="21">
                  <c:v>1.9879160366812611E-2</c:v>
                </c:pt>
                <c:pt idx="22">
                  <c:v>0.12718798562451178</c:v>
                </c:pt>
                <c:pt idx="23">
                  <c:v>0.53059712654469027</c:v>
                </c:pt>
                <c:pt idx="24">
                  <c:v>0.24465338500825137</c:v>
                </c:pt>
                <c:pt idx="26">
                  <c:v>0.10448278378521443</c:v>
                </c:pt>
                <c:pt idx="27">
                  <c:v>6.9548192306179438E-2</c:v>
                </c:pt>
                <c:pt idx="29">
                  <c:v>4.2348432425133885E-2</c:v>
                </c:pt>
                <c:pt idx="30">
                  <c:v>9.1432135028574765E-2</c:v>
                </c:pt>
                <c:pt idx="31">
                  <c:v>6.7576347803601541E-2</c:v>
                </c:pt>
                <c:pt idx="32">
                  <c:v>1.88153077615443E-2</c:v>
                </c:pt>
                <c:pt idx="33">
                  <c:v>5.5587254443501009E-2</c:v>
                </c:pt>
                <c:pt idx="34">
                  <c:v>0.15717505845585461</c:v>
                </c:pt>
                <c:pt idx="35">
                  <c:v>0.12211426427099956</c:v>
                </c:pt>
                <c:pt idx="36">
                  <c:v>5.6063313335246064E-2</c:v>
                </c:pt>
                <c:pt idx="37">
                  <c:v>2.2284112455544566E-2</c:v>
                </c:pt>
                <c:pt idx="38">
                  <c:v>3.4389698201391906E-2</c:v>
                </c:pt>
                <c:pt idx="39">
                  <c:v>4.507438468639708E-2</c:v>
                </c:pt>
                <c:pt idx="42">
                  <c:v>2.8370482924095657E-2</c:v>
                </c:pt>
                <c:pt idx="43">
                  <c:v>0.19406621669265231</c:v>
                </c:pt>
                <c:pt idx="44">
                  <c:v>0.38816075098583819</c:v>
                </c:pt>
                <c:pt idx="45">
                  <c:v>0.13110854396732149</c:v>
                </c:pt>
                <c:pt idx="46">
                  <c:v>0.13888606754267752</c:v>
                </c:pt>
                <c:pt idx="47">
                  <c:v>2.101615554589896E-6</c:v>
                </c:pt>
                <c:pt idx="48">
                  <c:v>3.4982015545150999E-2</c:v>
                </c:pt>
                <c:pt idx="49">
                  <c:v>5.2832192725486858E-2</c:v>
                </c:pt>
                <c:pt idx="50">
                  <c:v>6.8091765608791308E-2</c:v>
                </c:pt>
                <c:pt idx="51">
                  <c:v>3.8390308607018059E-2</c:v>
                </c:pt>
                <c:pt idx="52">
                  <c:v>1.3054263698884566E-4</c:v>
                </c:pt>
                <c:pt idx="53">
                  <c:v>2.1824708338380287E-2</c:v>
                </c:pt>
                <c:pt idx="54">
                  <c:v>3.5030766032097392E-2</c:v>
                </c:pt>
                <c:pt idx="55">
                  <c:v>0.23172841751052681</c:v>
                </c:pt>
                <c:pt idx="56">
                  <c:v>1.1444355527279843E-2</c:v>
                </c:pt>
              </c:numCache>
            </c:numRef>
          </c:xVal>
          <c:yVal>
            <c:numRef>
              <c:f>DNA_ROUND!$N$2:$N$58</c:f>
              <c:numCache>
                <c:formatCode>0.0E+00</c:formatCode>
                <c:ptCount val="57"/>
                <c:pt idx="0">
                  <c:v>2.7015686391926589E-6</c:v>
                </c:pt>
                <c:pt idx="1">
                  <c:v>0.1453680236131642</c:v>
                </c:pt>
                <c:pt idx="2">
                  <c:v>0.16600744160144487</c:v>
                </c:pt>
                <c:pt idx="3">
                  <c:v>7.1110445008017581E-2</c:v>
                </c:pt>
                <c:pt idx="4">
                  <c:v>0.11338007116787226</c:v>
                </c:pt>
                <c:pt idx="8">
                  <c:v>7.7826012789755955E-2</c:v>
                </c:pt>
                <c:pt idx="9">
                  <c:v>0.52975468820745819</c:v>
                </c:pt>
                <c:pt idx="10">
                  <c:v>5.7581739889259451E-2</c:v>
                </c:pt>
                <c:pt idx="11">
                  <c:v>5.7605246598420569E-2</c:v>
                </c:pt>
                <c:pt idx="12">
                  <c:v>3.8199948656846595E-3</c:v>
                </c:pt>
                <c:pt idx="13">
                  <c:v>2.0439995358564559E-2</c:v>
                </c:pt>
                <c:pt idx="16">
                  <c:v>0.10414379578958383</c:v>
                </c:pt>
                <c:pt idx="18">
                  <c:v>6.389729198126301E-2</c:v>
                </c:pt>
                <c:pt idx="19">
                  <c:v>2.5626288876219393E-2</c:v>
                </c:pt>
                <c:pt idx="20">
                  <c:v>9.3497377806849719E-2</c:v>
                </c:pt>
                <c:pt idx="21">
                  <c:v>1.616504000210113E-2</c:v>
                </c:pt>
                <c:pt idx="23">
                  <c:v>2.5863325417251008E-2</c:v>
                </c:pt>
                <c:pt idx="24">
                  <c:v>2.8588818072421432E-2</c:v>
                </c:pt>
                <c:pt idx="26">
                  <c:v>9.5595950591027226E-2</c:v>
                </c:pt>
                <c:pt idx="27">
                  <c:v>4.5079999239689271E-2</c:v>
                </c:pt>
                <c:pt idx="29">
                  <c:v>3.101725419338033E-2</c:v>
                </c:pt>
                <c:pt idx="30">
                  <c:v>0.16121757819022944</c:v>
                </c:pt>
                <c:pt idx="31">
                  <c:v>0.10452910891989492</c:v>
                </c:pt>
                <c:pt idx="32">
                  <c:v>0.26499732908691714</c:v>
                </c:pt>
                <c:pt idx="33">
                  <c:v>5.2914816837148305E-2</c:v>
                </c:pt>
                <c:pt idx="34">
                  <c:v>0.18219379995649448</c:v>
                </c:pt>
                <c:pt idx="35">
                  <c:v>0.31315034923862384</c:v>
                </c:pt>
                <c:pt idx="36">
                  <c:v>2.7326353497973837E-2</c:v>
                </c:pt>
                <c:pt idx="37">
                  <c:v>8.9353098190281428E-3</c:v>
                </c:pt>
                <c:pt idx="38">
                  <c:v>4.1487092908369713E-3</c:v>
                </c:pt>
                <c:pt idx="39">
                  <c:v>1.1082289226205733E-2</c:v>
                </c:pt>
                <c:pt idx="40">
                  <c:v>1.7254708746839383E-5</c:v>
                </c:pt>
                <c:pt idx="42">
                  <c:v>2.3393649569498735E-2</c:v>
                </c:pt>
                <c:pt idx="43">
                  <c:v>6.6690356262651185E-2</c:v>
                </c:pt>
                <c:pt idx="44">
                  <c:v>2.835853264303349E-2</c:v>
                </c:pt>
                <c:pt idx="45">
                  <c:v>0.1161969017289996</c:v>
                </c:pt>
                <c:pt idx="46">
                  <c:v>9.6214524694913775E-2</c:v>
                </c:pt>
                <c:pt idx="48">
                  <c:v>0.26510408273270625</c:v>
                </c:pt>
                <c:pt idx="49">
                  <c:v>3.8608538223727604E-2</c:v>
                </c:pt>
                <c:pt idx="50">
                  <c:v>0.27148551050661823</c:v>
                </c:pt>
                <c:pt idx="51">
                  <c:v>4.5745069085479012E-2</c:v>
                </c:pt>
                <c:pt idx="56">
                  <c:v>8.3338002505475677E-3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E796-6748-AF38-4EC097ECB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TMG</a:t>
                </a:r>
              </a:p>
            </c:rich>
          </c:tx>
          <c:layout>
            <c:manualLayout>
              <c:xMode val="edge"/>
              <c:yMode val="edge"/>
              <c:x val="0.48911975761547322"/>
              <c:y val="0.156917118768934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DNA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ONPF vs DNA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796-6748-AF38-4EC097ECB8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F3D6E0-4148-814F-8A1D-FDF05DC4ED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796-6748-AF38-4EC097ECB8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54C6E73-BCCE-2D4B-A910-023FA98C45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96-6748-AF38-4EC097ECB8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9D8836-9E00-E943-9698-74E91D1DEA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96-6748-AF38-4EC097ECB8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8941235-B60A-F74D-8E0B-B17513DE5D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96-6748-AF38-4EC097ECB8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96-6748-AF38-4EC097ECB8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96-6748-AF38-4EC097ECB8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96-6748-AF38-4EC097ECB8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FE8F89E-740A-AE4F-B091-167BC2784B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96-6748-AF38-4EC097ECB8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4DBEB68-B28D-AF4A-8DE0-AEBD02DAA7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96-6748-AF38-4EC097ECB8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1AF4E0B-DB8A-DD44-B0C8-30C62AFEFB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796-6748-AF38-4EC097ECB8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027CFCF-B13F-DD40-BF20-B31496671B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796-6748-AF38-4EC097ECB8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15E121A-1813-E74B-8078-FBBF641C3C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796-6748-AF38-4EC097ECB8B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F5B6998-289E-EA4B-A8E5-7897A63A5E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796-6748-AF38-4EC097ECB8B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796-6748-AF38-4EC097ECB8B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796-6748-AF38-4EC097ECB8B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BEFBC53-F425-234D-AAD7-EB3AD45F03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796-6748-AF38-4EC097ECB8B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796-6748-AF38-4EC097ECB8B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07758D0-A49F-7546-B791-05A7A8059B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796-6748-AF38-4EC097ECB8B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796-6748-AF38-4EC097ECB8B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7CD7A37-BB0C-9341-ACF6-0673A535F6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796-6748-AF38-4EC097ECB8B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1469428-BFBF-564A-8570-98D763CBB2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796-6748-AF38-4EC097ECB8B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796-6748-AF38-4EC097ECB8B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C58938A-1197-B949-AB02-51AF6B806D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796-6748-AF38-4EC097ECB8B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C469F6A-9C5F-9049-A39D-1D008E6DBC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796-6748-AF38-4EC097ECB8B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796-6748-AF38-4EC097ECB8B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448D138-9FFA-1D41-80BA-FB141F7022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796-6748-AF38-4EC097ECB8B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F438B23-EDFD-F945-96E9-7106CDF895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796-6748-AF38-4EC097ECB8B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796-6748-AF38-4EC097ECB8B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C129A9D-914E-A04A-9DF0-7837F805CE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796-6748-AF38-4EC097ECB8B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E712973-B18C-CF44-A83E-6B0F9FCE22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796-6748-AF38-4EC097ECB8B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E3FE21A-EE7E-9C4E-ACEC-360A7C4E5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796-6748-AF38-4EC097ECB8B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796-6748-AF38-4EC097ECB8B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5198276-766D-CF44-A193-F39CDBF1F6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796-6748-AF38-4EC097ECB8B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247CEB9-9E54-EF48-847F-0E40440B00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796-6748-AF38-4EC097ECB8B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FF1AF5B-98D2-4747-8D78-C3FC5B323F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796-6748-AF38-4EC097ECB8B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65361C3-C8E7-4246-9DAE-FD5CAB0623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796-6748-AF38-4EC097ECB8B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10E9587-D7B4-4942-8087-B8DB7FF053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796-6748-AF38-4EC097ECB8B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4E7283C-6C3A-9946-8A0C-706DE45DBC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796-6748-AF38-4EC097ECB8B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1CF23E2-8892-D646-83C1-7B889E2DF0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796-6748-AF38-4EC097ECB8B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53002AA-DD04-6D4F-8CC8-5C7C1D23ED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796-6748-AF38-4EC097ECB8B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796-6748-AF38-4EC097ECB8B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82D654B-4967-5842-99A1-39F81EE6E1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796-6748-AF38-4EC097ECB8B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21CDF67-5506-9147-9473-956F21A711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796-6748-AF38-4EC097ECB8B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559DA4A-4ADA-B946-BAF4-C92814FE47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796-6748-AF38-4EC097ECB8B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CF9F326-3882-814A-BD34-BF62F1137F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796-6748-AF38-4EC097ECB8B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CA863B6-284B-174C-AAF3-1D8166AECC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796-6748-AF38-4EC097ECB8B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796-6748-AF38-4EC097ECB8B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ADFC85A-40CE-EC40-A934-01C4881FEE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796-6748-AF38-4EC097ECB8B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C34CA56E-FF34-8549-AD1C-176F38566B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796-6748-AF38-4EC097ECB8B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882D8D4-1234-6E4A-A57F-2CD00172BA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796-6748-AF38-4EC097ECB8B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053B1DF-81E8-354F-AF03-7B68A8CFB4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796-6748-AF38-4EC097ECB8B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796-6748-AF38-4EC097ECB8B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796-6748-AF38-4EC097ECB8B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796-6748-AF38-4EC097ECB8B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796-6748-AF38-4EC097ECB8B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9F97B887-9336-EB44-8DD5-DB1BEF9AF5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796-6748-AF38-4EC097ECB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ONPF_ROUND!$N$2:$N$58</c:f>
              <c:numCache>
                <c:formatCode>0.0E+00</c:formatCode>
                <c:ptCount val="57"/>
                <c:pt idx="1">
                  <c:v>4.1852667302633088E-2</c:v>
                </c:pt>
                <c:pt idx="2">
                  <c:v>6.53790820749936E-2</c:v>
                </c:pt>
                <c:pt idx="3">
                  <c:v>7.0143525222498282E-2</c:v>
                </c:pt>
                <c:pt idx="4">
                  <c:v>5.7870538693783558E-2</c:v>
                </c:pt>
                <c:pt idx="5">
                  <c:v>2.8903359478348728E-4</c:v>
                </c:pt>
                <c:pt idx="6">
                  <c:v>1.7777185367970678E-4</c:v>
                </c:pt>
                <c:pt idx="8">
                  <c:v>5.3304592954855685E-2</c:v>
                </c:pt>
                <c:pt idx="9">
                  <c:v>0.53098342261739506</c:v>
                </c:pt>
                <c:pt idx="10">
                  <c:v>3.5695444393528966E-2</c:v>
                </c:pt>
                <c:pt idx="11">
                  <c:v>3.5730303203990219E-2</c:v>
                </c:pt>
                <c:pt idx="12">
                  <c:v>6.5388391260101392E-4</c:v>
                </c:pt>
                <c:pt idx="13">
                  <c:v>2.5669134549219503E-2</c:v>
                </c:pt>
                <c:pt idx="15">
                  <c:v>8.7362455008554952E-4</c:v>
                </c:pt>
                <c:pt idx="16">
                  <c:v>7.892016572297432E-2</c:v>
                </c:pt>
                <c:pt idx="17">
                  <c:v>4.202112537869341E-4</c:v>
                </c:pt>
                <c:pt idx="18">
                  <c:v>5.4677977989836521E-2</c:v>
                </c:pt>
                <c:pt idx="20">
                  <c:v>7.4249755297150638E-2</c:v>
                </c:pt>
                <c:pt idx="21">
                  <c:v>1.3451348540058064E-2</c:v>
                </c:pt>
                <c:pt idx="22">
                  <c:v>6.7255829293310989E-5</c:v>
                </c:pt>
                <c:pt idx="23">
                  <c:v>0.26580860551668217</c:v>
                </c:pt>
                <c:pt idx="24">
                  <c:v>2.5494572192037074E-2</c:v>
                </c:pt>
                <c:pt idx="26">
                  <c:v>4.4422602583833161E-2</c:v>
                </c:pt>
                <c:pt idx="27">
                  <c:v>5.4408877542631608E-2</c:v>
                </c:pt>
                <c:pt idx="28">
                  <c:v>1.3537871308992685E-5</c:v>
                </c:pt>
                <c:pt idx="29">
                  <c:v>2.6379220179036135E-2</c:v>
                </c:pt>
                <c:pt idx="30">
                  <c:v>9.4828460509053025E-2</c:v>
                </c:pt>
                <c:pt idx="31">
                  <c:v>7.8496245557192326E-2</c:v>
                </c:pt>
                <c:pt idx="33">
                  <c:v>4.0091922484136303E-2</c:v>
                </c:pt>
                <c:pt idx="34">
                  <c:v>0.11383566815915853</c:v>
                </c:pt>
                <c:pt idx="35">
                  <c:v>6.3521485907218872E-2</c:v>
                </c:pt>
                <c:pt idx="36">
                  <c:v>3.4202275354360968E-2</c:v>
                </c:pt>
                <c:pt idx="37">
                  <c:v>7.9885639894511518E-3</c:v>
                </c:pt>
                <c:pt idx="38">
                  <c:v>8.9708090248732039E-3</c:v>
                </c:pt>
                <c:pt idx="39">
                  <c:v>9.6714673350870497E-3</c:v>
                </c:pt>
                <c:pt idx="40">
                  <c:v>1.5948045573386157E-5</c:v>
                </c:pt>
                <c:pt idx="41">
                  <c:v>1.0747765459747789E-5</c:v>
                </c:pt>
                <c:pt idx="42">
                  <c:v>2.2120333613358519E-2</c:v>
                </c:pt>
                <c:pt idx="43">
                  <c:v>0.79633593279491255</c:v>
                </c:pt>
                <c:pt idx="44">
                  <c:v>0.26577058677619891</c:v>
                </c:pt>
                <c:pt idx="45">
                  <c:v>0.79607372204109872</c:v>
                </c:pt>
                <c:pt idx="46">
                  <c:v>9.2574663971153118E-2</c:v>
                </c:pt>
                <c:pt idx="48">
                  <c:v>0.26494719483213913</c:v>
                </c:pt>
                <c:pt idx="49">
                  <c:v>4.143311162179858E-2</c:v>
                </c:pt>
                <c:pt idx="50">
                  <c:v>4.3426849820661806E-2</c:v>
                </c:pt>
                <c:pt idx="51">
                  <c:v>0.2663262151642799</c:v>
                </c:pt>
                <c:pt idx="52">
                  <c:v>2.2033113956090251E-4</c:v>
                </c:pt>
                <c:pt idx="53">
                  <c:v>9.7950142640797132E-5</c:v>
                </c:pt>
                <c:pt idx="54">
                  <c:v>2.3180703695843841E-2</c:v>
                </c:pt>
                <c:pt idx="55">
                  <c:v>2.6096753878996425E-2</c:v>
                </c:pt>
                <c:pt idx="56">
                  <c:v>9.305171327211861E-3</c:v>
                </c:pt>
              </c:numCache>
            </c:numRef>
          </c:xVal>
          <c:yVal>
            <c:numRef>
              <c:f>DNA_ROUND!$N$2:$N$58</c:f>
              <c:numCache>
                <c:formatCode>0.0E+00</c:formatCode>
                <c:ptCount val="57"/>
                <c:pt idx="0">
                  <c:v>2.7015686391926589E-6</c:v>
                </c:pt>
                <c:pt idx="1">
                  <c:v>0.1453680236131642</c:v>
                </c:pt>
                <c:pt idx="2">
                  <c:v>0.16600744160144487</c:v>
                </c:pt>
                <c:pt idx="3">
                  <c:v>7.1110445008017581E-2</c:v>
                </c:pt>
                <c:pt idx="4">
                  <c:v>0.11338007116787226</c:v>
                </c:pt>
                <c:pt idx="8">
                  <c:v>7.7826012789755955E-2</c:v>
                </c:pt>
                <c:pt idx="9">
                  <c:v>0.52975468820745819</c:v>
                </c:pt>
                <c:pt idx="10">
                  <c:v>5.7581739889259451E-2</c:v>
                </c:pt>
                <c:pt idx="11">
                  <c:v>5.7605246598420569E-2</c:v>
                </c:pt>
                <c:pt idx="12">
                  <c:v>3.8199948656846595E-3</c:v>
                </c:pt>
                <c:pt idx="13">
                  <c:v>2.0439995358564559E-2</c:v>
                </c:pt>
                <c:pt idx="16">
                  <c:v>0.10414379578958383</c:v>
                </c:pt>
                <c:pt idx="18">
                  <c:v>6.389729198126301E-2</c:v>
                </c:pt>
                <c:pt idx="19">
                  <c:v>2.5626288876219393E-2</c:v>
                </c:pt>
                <c:pt idx="20">
                  <c:v>9.3497377806849719E-2</c:v>
                </c:pt>
                <c:pt idx="21">
                  <c:v>1.616504000210113E-2</c:v>
                </c:pt>
                <c:pt idx="23">
                  <c:v>2.5863325417251008E-2</c:v>
                </c:pt>
                <c:pt idx="24">
                  <c:v>2.8588818072421432E-2</c:v>
                </c:pt>
                <c:pt idx="26">
                  <c:v>9.5595950591027226E-2</c:v>
                </c:pt>
                <c:pt idx="27">
                  <c:v>4.5079999239689271E-2</c:v>
                </c:pt>
                <c:pt idx="29">
                  <c:v>3.101725419338033E-2</c:v>
                </c:pt>
                <c:pt idx="30">
                  <c:v>0.16121757819022944</c:v>
                </c:pt>
                <c:pt idx="31">
                  <c:v>0.10452910891989492</c:v>
                </c:pt>
                <c:pt idx="32">
                  <c:v>0.26499732908691714</c:v>
                </c:pt>
                <c:pt idx="33">
                  <c:v>5.2914816837148305E-2</c:v>
                </c:pt>
                <c:pt idx="34">
                  <c:v>0.18219379995649448</c:v>
                </c:pt>
                <c:pt idx="35">
                  <c:v>0.31315034923862384</c:v>
                </c:pt>
                <c:pt idx="36">
                  <c:v>2.7326353497973837E-2</c:v>
                </c:pt>
                <c:pt idx="37">
                  <c:v>8.9353098190281428E-3</c:v>
                </c:pt>
                <c:pt idx="38">
                  <c:v>4.1487092908369713E-3</c:v>
                </c:pt>
                <c:pt idx="39">
                  <c:v>1.1082289226205733E-2</c:v>
                </c:pt>
                <c:pt idx="40">
                  <c:v>1.7254708746839383E-5</c:v>
                </c:pt>
                <c:pt idx="42">
                  <c:v>2.3393649569498735E-2</c:v>
                </c:pt>
                <c:pt idx="43">
                  <c:v>6.6690356262651185E-2</c:v>
                </c:pt>
                <c:pt idx="44">
                  <c:v>2.835853264303349E-2</c:v>
                </c:pt>
                <c:pt idx="45">
                  <c:v>0.1161969017289996</c:v>
                </c:pt>
                <c:pt idx="46">
                  <c:v>9.6214524694913775E-2</c:v>
                </c:pt>
                <c:pt idx="48">
                  <c:v>0.26510408273270625</c:v>
                </c:pt>
                <c:pt idx="49">
                  <c:v>3.8608538223727604E-2</c:v>
                </c:pt>
                <c:pt idx="50">
                  <c:v>0.27148551050661823</c:v>
                </c:pt>
                <c:pt idx="51">
                  <c:v>4.5745069085479012E-2</c:v>
                </c:pt>
                <c:pt idx="56">
                  <c:v>8.3338002505475677E-3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E796-6748-AF38-4EC097ECB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</a:t>
                </a:r>
              </a:p>
            </c:rich>
          </c:tx>
          <c:layout>
            <c:manualLayout>
              <c:xMode val="edge"/>
              <c:yMode val="edge"/>
              <c:x val="0.45542565114599221"/>
              <c:y val="0.166249923481053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DNA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ONPFDNA vs ONPF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796-6748-AF38-4EC097ECB8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9559208-4186-304D-8DA1-78B4728C56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796-6748-AF38-4EC097ECB8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2C41610-A33E-AC43-8390-F6E1A0188A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96-6748-AF38-4EC097ECB8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ABFA952-A6DA-8049-BD0E-FB11A2B826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96-6748-AF38-4EC097ECB8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C8AF01-EF4B-9341-BE49-7F9CFA86C2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96-6748-AF38-4EC097ECB8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96-6748-AF38-4EC097ECB8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96-6748-AF38-4EC097ECB8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96-6748-AF38-4EC097ECB8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92D878F-51F3-9248-9E0C-273DEBE0D4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96-6748-AF38-4EC097ECB8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7A749DE-19DD-3740-AB1C-899FC1444F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96-6748-AF38-4EC097ECB8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BECBA72-4A06-6544-96DE-43827300F8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796-6748-AF38-4EC097ECB8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B893905-521E-2B4F-AC73-A1A7FD349D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796-6748-AF38-4EC097ECB8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3083820-C216-0544-BC81-98FEE0EAB2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796-6748-AF38-4EC097ECB8B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1850360-6B4E-964E-81AD-B19EF7E9E5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796-6748-AF38-4EC097ECB8B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796-6748-AF38-4EC097ECB8B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F9C942B-43F9-694D-A1EC-E7F4DE1E86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796-6748-AF38-4EC097ECB8B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2D3FFA5-7DF2-3146-87A5-822D548D6A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796-6748-AF38-4EC097ECB8B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796-6748-AF38-4EC097ECB8B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15F6E53-22AC-8E4A-9EE0-E2E3D5AF92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796-6748-AF38-4EC097ECB8B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796-6748-AF38-4EC097ECB8B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C823130-C7C3-AA44-AEB6-F869143DE1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796-6748-AF38-4EC097ECB8B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8A5A48D-9FE9-DE4F-BFF5-F52DD6438A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796-6748-AF38-4EC097ECB8B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427FB5A-8397-D346-B304-41F659E031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796-6748-AF38-4EC097ECB8B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3B165B5-CD8A-2B42-BBFA-59EFC27E93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796-6748-AF38-4EC097ECB8B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16D0E8D-9B97-0049-B07F-D2A67F7D52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796-6748-AF38-4EC097ECB8B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796-6748-AF38-4EC097ECB8B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1737738-99C6-BF48-87E3-EFF2A2D2B0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796-6748-AF38-4EC097ECB8B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E806EE8-6847-CD45-9B4B-E9F34196F0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796-6748-AF38-4EC097ECB8B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C9D1706-4635-A345-AD3A-8F65127A63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796-6748-AF38-4EC097ECB8B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8B5C1FE-2681-E243-80C2-0C84B4368E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796-6748-AF38-4EC097ECB8B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6BE1044-878E-A940-97D2-D2A8B73B4E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796-6748-AF38-4EC097ECB8B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5874C57-EC11-CA4D-B04C-FEDD94081D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796-6748-AF38-4EC097ECB8B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796-6748-AF38-4EC097ECB8B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773F193-7D7E-E042-A7EC-7364E8BDA2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796-6748-AF38-4EC097ECB8B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296BA57-082F-FD4D-8E8B-F300451802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796-6748-AF38-4EC097ECB8B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EDC4D7C-5A41-494A-BDE0-5E8B1C2625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796-6748-AF38-4EC097ECB8B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AC7BBE0-E3CD-B440-88E6-7BFB24C223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796-6748-AF38-4EC097ECB8B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5A917EA-C92D-7F42-B63A-6C7DF8A91B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796-6748-AF38-4EC097ECB8B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B9623DA-1D8D-4F45-AFD1-37BF4B7523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796-6748-AF38-4EC097ECB8B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8A9AFF9-30A3-5D4E-9C48-FCA87370C6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796-6748-AF38-4EC097ECB8B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3943EB6-CE76-FC46-BB6F-0FBA347C57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796-6748-AF38-4EC097ECB8B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796-6748-AF38-4EC097ECB8B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1889167-D09D-3540-A340-D6A41F713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796-6748-AF38-4EC097ECB8B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ED7A68A-9F7D-6644-B45F-1745D546F7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796-6748-AF38-4EC097ECB8B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38BBF58-2A01-3D40-AB08-3890D15037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796-6748-AF38-4EC097ECB8B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B0439C8-6337-7543-A8FE-4CEE8AB764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796-6748-AF38-4EC097ECB8B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94A0F7D-4A61-0C45-8151-1D4CD9BFA7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796-6748-AF38-4EC097ECB8B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796-6748-AF38-4EC097ECB8B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32E7AA2-D9D2-8B42-AAB2-60EABAFFBB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796-6748-AF38-4EC097ECB8B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4760AD2-19A0-174F-8BD8-7EDD625077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796-6748-AF38-4EC097ECB8B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F7CF1C9-32BE-A44E-8644-A2081200F5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796-6748-AF38-4EC097ECB8B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BA2E49A-EFE6-0A46-B138-F032907B8A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796-6748-AF38-4EC097ECB8B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796-6748-AF38-4EC097ECB8B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796-6748-AF38-4EC097ECB8B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99FC6D7-972C-6644-8674-470FEB4146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796-6748-AF38-4EC097ECB8B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796-6748-AF38-4EC097ECB8B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47C6E86-CBF3-0B4F-AC7C-C4D482490B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796-6748-AF38-4EC097ECB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ONPFDNA_ROUND!$N$2:$N$58</c:f>
              <c:numCache>
                <c:formatCode>0.0E+00</c:formatCode>
                <c:ptCount val="57"/>
                <c:pt idx="1">
                  <c:v>0.19934402251774536</c:v>
                </c:pt>
                <c:pt idx="2">
                  <c:v>0.12043211877247775</c:v>
                </c:pt>
                <c:pt idx="3">
                  <c:v>7.8195842300304408E-2</c:v>
                </c:pt>
                <c:pt idx="4">
                  <c:v>0.19836026274717547</c:v>
                </c:pt>
                <c:pt idx="8">
                  <c:v>6.4054937182004112E-2</c:v>
                </c:pt>
                <c:pt idx="9">
                  <c:v>4.3059812012364203E-2</c:v>
                </c:pt>
                <c:pt idx="10">
                  <c:v>5.2223371027531058E-2</c:v>
                </c:pt>
                <c:pt idx="11">
                  <c:v>0.25012211716417093</c:v>
                </c:pt>
                <c:pt idx="12">
                  <c:v>1.5033543461403622E-2</c:v>
                </c:pt>
                <c:pt idx="13">
                  <c:v>2.3692244347193032E-2</c:v>
                </c:pt>
                <c:pt idx="15">
                  <c:v>3.2907318135206177E-4</c:v>
                </c:pt>
                <c:pt idx="16">
                  <c:v>9.713301275924309E-2</c:v>
                </c:pt>
                <c:pt idx="18">
                  <c:v>6.8962213561445398E-2</c:v>
                </c:pt>
                <c:pt idx="20">
                  <c:v>0.10411247228665163</c:v>
                </c:pt>
                <c:pt idx="21">
                  <c:v>1.4345597824298261E-2</c:v>
                </c:pt>
                <c:pt idx="22">
                  <c:v>2.9437856807348509E-2</c:v>
                </c:pt>
                <c:pt idx="23">
                  <c:v>1.9555024483309241E-2</c:v>
                </c:pt>
                <c:pt idx="24">
                  <c:v>0.25907535596031939</c:v>
                </c:pt>
                <c:pt idx="26">
                  <c:v>7.0243453119469404E-2</c:v>
                </c:pt>
                <c:pt idx="27">
                  <c:v>4.2041151710087987E-2</c:v>
                </c:pt>
                <c:pt idx="28">
                  <c:v>0</c:v>
                </c:pt>
                <c:pt idx="29">
                  <c:v>4.4659314990366086E-2</c:v>
                </c:pt>
                <c:pt idx="30">
                  <c:v>0.11464310527136209</c:v>
                </c:pt>
                <c:pt idx="31">
                  <c:v>8.0158072090998511E-2</c:v>
                </c:pt>
                <c:pt idx="33">
                  <c:v>6.0220161875945741E-2</c:v>
                </c:pt>
                <c:pt idx="34">
                  <c:v>0.1430882719749825</c:v>
                </c:pt>
                <c:pt idx="35">
                  <c:v>7.3773540663868056E-2</c:v>
                </c:pt>
                <c:pt idx="36">
                  <c:v>1.6715202722193713E-2</c:v>
                </c:pt>
                <c:pt idx="37">
                  <c:v>4.9622613973777114E-3</c:v>
                </c:pt>
                <c:pt idx="38">
                  <c:v>5.8917232241154655E-3</c:v>
                </c:pt>
                <c:pt idx="39">
                  <c:v>2.2542778655919176E-2</c:v>
                </c:pt>
                <c:pt idx="40">
                  <c:v>6.8049287797757129E-6</c:v>
                </c:pt>
                <c:pt idx="42">
                  <c:v>2.2362375115762875E-2</c:v>
                </c:pt>
                <c:pt idx="43">
                  <c:v>0.13428082677887793</c:v>
                </c:pt>
                <c:pt idx="44">
                  <c:v>4.0224545073603214E-2</c:v>
                </c:pt>
                <c:pt idx="45">
                  <c:v>0.10724085652375988</c:v>
                </c:pt>
                <c:pt idx="46">
                  <c:v>0.11189329157010937</c:v>
                </c:pt>
                <c:pt idx="48">
                  <c:v>0.13162796041204933</c:v>
                </c:pt>
                <c:pt idx="49">
                  <c:v>4.8095883346632257E-2</c:v>
                </c:pt>
                <c:pt idx="50">
                  <c:v>3.1790753356472141E-2</c:v>
                </c:pt>
                <c:pt idx="51">
                  <c:v>2.2845421574195314E-2</c:v>
                </c:pt>
                <c:pt idx="54">
                  <c:v>4.8624853381541586E-2</c:v>
                </c:pt>
                <c:pt idx="56">
                  <c:v>4.0571225227974709E-3</c:v>
                </c:pt>
              </c:numCache>
            </c:numRef>
          </c:xVal>
          <c:yVal>
            <c:numRef>
              <c:f>ONPF_ROUND!$N$2:$N$58</c:f>
              <c:numCache>
                <c:formatCode>0.0E+00</c:formatCode>
                <c:ptCount val="57"/>
                <c:pt idx="1">
                  <c:v>4.1852667302633088E-2</c:v>
                </c:pt>
                <c:pt idx="2">
                  <c:v>6.53790820749936E-2</c:v>
                </c:pt>
                <c:pt idx="3">
                  <c:v>7.0143525222498282E-2</c:v>
                </c:pt>
                <c:pt idx="4">
                  <c:v>5.7870538693783558E-2</c:v>
                </c:pt>
                <c:pt idx="5">
                  <c:v>2.8903359478348728E-4</c:v>
                </c:pt>
                <c:pt idx="6">
                  <c:v>1.7777185367970678E-4</c:v>
                </c:pt>
                <c:pt idx="8">
                  <c:v>5.3304592954855685E-2</c:v>
                </c:pt>
                <c:pt idx="9">
                  <c:v>0.53098342261739506</c:v>
                </c:pt>
                <c:pt idx="10">
                  <c:v>3.5695444393528966E-2</c:v>
                </c:pt>
                <c:pt idx="11">
                  <c:v>3.5730303203990219E-2</c:v>
                </c:pt>
                <c:pt idx="12">
                  <c:v>6.5388391260101392E-4</c:v>
                </c:pt>
                <c:pt idx="13">
                  <c:v>2.5669134549219503E-2</c:v>
                </c:pt>
                <c:pt idx="15">
                  <c:v>8.7362455008554952E-4</c:v>
                </c:pt>
                <c:pt idx="16">
                  <c:v>7.892016572297432E-2</c:v>
                </c:pt>
                <c:pt idx="17">
                  <c:v>4.202112537869341E-4</c:v>
                </c:pt>
                <c:pt idx="18">
                  <c:v>5.4677977989836521E-2</c:v>
                </c:pt>
                <c:pt idx="20">
                  <c:v>7.4249755297150638E-2</c:v>
                </c:pt>
                <c:pt idx="21">
                  <c:v>1.3451348540058064E-2</c:v>
                </c:pt>
                <c:pt idx="22">
                  <c:v>6.7255829293310989E-5</c:v>
                </c:pt>
                <c:pt idx="23">
                  <c:v>0.26580860551668217</c:v>
                </c:pt>
                <c:pt idx="24">
                  <c:v>2.5494572192037074E-2</c:v>
                </c:pt>
                <c:pt idx="26">
                  <c:v>4.4422602583833161E-2</c:v>
                </c:pt>
                <c:pt idx="27">
                  <c:v>5.4408877542631608E-2</c:v>
                </c:pt>
                <c:pt idx="28">
                  <c:v>1.3537871308992685E-5</c:v>
                </c:pt>
                <c:pt idx="29">
                  <c:v>2.6379220179036135E-2</c:v>
                </c:pt>
                <c:pt idx="30">
                  <c:v>9.4828460509053025E-2</c:v>
                </c:pt>
                <c:pt idx="31">
                  <c:v>7.8496245557192326E-2</c:v>
                </c:pt>
                <c:pt idx="33">
                  <c:v>4.0091922484136303E-2</c:v>
                </c:pt>
                <c:pt idx="34">
                  <c:v>0.11383566815915853</c:v>
                </c:pt>
                <c:pt idx="35">
                  <c:v>6.3521485907218872E-2</c:v>
                </c:pt>
                <c:pt idx="36">
                  <c:v>3.4202275354360968E-2</c:v>
                </c:pt>
                <c:pt idx="37">
                  <c:v>7.9885639894511518E-3</c:v>
                </c:pt>
                <c:pt idx="38">
                  <c:v>8.9708090248732039E-3</c:v>
                </c:pt>
                <c:pt idx="39">
                  <c:v>9.6714673350870497E-3</c:v>
                </c:pt>
                <c:pt idx="40">
                  <c:v>1.5948045573386157E-5</c:v>
                </c:pt>
                <c:pt idx="41">
                  <c:v>1.0747765459747789E-5</c:v>
                </c:pt>
                <c:pt idx="42">
                  <c:v>2.2120333613358519E-2</c:v>
                </c:pt>
                <c:pt idx="43">
                  <c:v>0.79633593279491255</c:v>
                </c:pt>
                <c:pt idx="44">
                  <c:v>0.26577058677619891</c:v>
                </c:pt>
                <c:pt idx="45">
                  <c:v>0.79607372204109872</c:v>
                </c:pt>
                <c:pt idx="46">
                  <c:v>9.2574663971153118E-2</c:v>
                </c:pt>
                <c:pt idx="48">
                  <c:v>0.26494719483213913</c:v>
                </c:pt>
                <c:pt idx="49">
                  <c:v>4.143311162179858E-2</c:v>
                </c:pt>
                <c:pt idx="50">
                  <c:v>4.3426849820661806E-2</c:v>
                </c:pt>
                <c:pt idx="51">
                  <c:v>0.2663262151642799</c:v>
                </c:pt>
                <c:pt idx="52">
                  <c:v>2.2033113956090251E-4</c:v>
                </c:pt>
                <c:pt idx="53">
                  <c:v>9.7950142640797132E-5</c:v>
                </c:pt>
                <c:pt idx="54">
                  <c:v>2.3180703695843841E-2</c:v>
                </c:pt>
                <c:pt idx="55">
                  <c:v>2.6096753878996425E-2</c:v>
                </c:pt>
                <c:pt idx="56">
                  <c:v>9.305171327211861E-3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E796-6748-AF38-4EC097ECB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ONPFDNA</a:t>
                </a:r>
              </a:p>
            </c:rich>
          </c:tx>
          <c:layout>
            <c:manualLayout>
              <c:xMode val="edge"/>
              <c:yMode val="edge"/>
              <c:x val="0.41333348358371014"/>
              <c:y val="0.16160512316928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apo vs DNA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796-6748-AF38-4EC097ECB8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F0678F8-A478-0A4B-BC85-837E0E03CD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796-6748-AF38-4EC097ECB8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C7F6C4-EF34-7D44-BE48-A0867EBBA3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96-6748-AF38-4EC097ECB8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46A800-AAFA-CC46-880F-129D2A8C33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96-6748-AF38-4EC097ECB8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1F0EFBC-B73A-2546-BFDA-155D65FC35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96-6748-AF38-4EC097ECB8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96-6748-AF38-4EC097ECB8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96-6748-AF38-4EC097ECB8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96-6748-AF38-4EC097ECB8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3296424-380D-AB41-86C6-66F719C50B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96-6748-AF38-4EC097ECB8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E165590-A712-EF4E-9655-376029C30A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96-6748-AF38-4EC097ECB8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E2DEA49-B194-5749-B860-8DCE70F73E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796-6748-AF38-4EC097ECB8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6373FB3-49D1-9B40-A2DC-1E516A04AE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796-6748-AF38-4EC097ECB8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CF885FC-B9B2-764F-A3E6-E5078D2B6C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796-6748-AF38-4EC097ECB8B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9515F2B-C3FB-4E44-A7DD-E93F26A1F0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796-6748-AF38-4EC097ECB8B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796-6748-AF38-4EC097ECB8B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796-6748-AF38-4EC097ECB8B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8A4EE56-AA7B-8D43-96AE-202808C646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796-6748-AF38-4EC097ECB8B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796-6748-AF38-4EC097ECB8B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9421D0F-45EF-444B-BE26-0E514C18E6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796-6748-AF38-4EC097ECB8B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796-6748-AF38-4EC097ECB8B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CDAE6D5-DE05-0546-B4B4-FB64FA1665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796-6748-AF38-4EC097ECB8B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37AC503-68A1-BD4A-9673-7AABA89336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796-6748-AF38-4EC097ECB8B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796-6748-AF38-4EC097ECB8B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6EBBD03-592A-5A42-8253-CF726A6C41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796-6748-AF38-4EC097ECB8B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10D574B-FD01-564B-889D-E3E43BCCD6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796-6748-AF38-4EC097ECB8B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796-6748-AF38-4EC097ECB8B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655E7E6-769B-994B-B5FD-04546B7D7C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796-6748-AF38-4EC097ECB8B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6A52313-F468-AE4B-82E5-31DCD348AA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796-6748-AF38-4EC097ECB8B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796-6748-AF38-4EC097ECB8B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888E5B1-AE6D-A745-B39F-489E1ED2C8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796-6748-AF38-4EC097ECB8B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596C62E-A58C-6943-919C-DFEA15BCA1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796-6748-AF38-4EC097ECB8B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31DE088-3B11-7347-B8A5-33D16777D9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796-6748-AF38-4EC097ECB8B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796-6748-AF38-4EC097ECB8B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586173F-BC5C-FE44-8B27-BF7F8D61B8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796-6748-AF38-4EC097ECB8B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010A9F1-0AAA-564A-A5A0-B02ED38738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796-6748-AF38-4EC097ECB8B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11B4376-A3E3-D34F-8001-EFE54BA611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796-6748-AF38-4EC097ECB8B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9310448-0172-FB4F-9E49-5662FB37D7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796-6748-AF38-4EC097ECB8B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91E29A6-03F1-D345-8DBC-72430EC626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796-6748-AF38-4EC097ECB8B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C771C95-C49F-6E43-82C0-5399C24AE4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796-6748-AF38-4EC097ECB8B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7699BFA-528C-5C49-8C3E-A595DF01FB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796-6748-AF38-4EC097ECB8B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F07930AA-7303-F34C-AC61-972E3477D6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796-6748-AF38-4EC097ECB8B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796-6748-AF38-4EC097ECB8B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648E82B-78BC-5746-A94E-EED69B358B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796-6748-AF38-4EC097ECB8B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E913C96-3712-644F-A88F-B544C4698C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796-6748-AF38-4EC097ECB8B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9133501-D046-6C41-921D-56DB90A66E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796-6748-AF38-4EC097ECB8B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CF19F9C-9DD1-DB4D-AA31-3DA27792BA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796-6748-AF38-4EC097ECB8B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5A53FC6-A8F5-F649-90E0-E940E638A0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796-6748-AF38-4EC097ECB8B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796-6748-AF38-4EC097ECB8B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422D179-0A0E-EC4A-9779-AFCF676CA2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796-6748-AF38-4EC097ECB8B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FDA9D6D-DF5D-FD45-8B2B-1E98C81018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796-6748-AF38-4EC097ECB8B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BDF7BE4-1F3D-8540-845E-CEBE742E26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796-6748-AF38-4EC097ECB8B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276FF57-1498-B647-ADDA-ECE7FB8C09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796-6748-AF38-4EC097ECB8B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796-6748-AF38-4EC097ECB8B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796-6748-AF38-4EC097ECB8B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796-6748-AF38-4EC097ECB8B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796-6748-AF38-4EC097ECB8B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825D2F0E-011D-1449-8939-00303CF241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796-6748-AF38-4EC097ECB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APO_ROUND!$N$2:$N$58</c:f>
              <c:numCache>
                <c:formatCode>0.0E+00</c:formatCode>
                <c:ptCount val="57"/>
                <c:pt idx="1">
                  <c:v>0.3505895509458351</c:v>
                </c:pt>
                <c:pt idx="2">
                  <c:v>9.2521493139933658E-2</c:v>
                </c:pt>
                <c:pt idx="3">
                  <c:v>6.9369663500366649E-2</c:v>
                </c:pt>
                <c:pt idx="4">
                  <c:v>1.381313350561455</c:v>
                </c:pt>
                <c:pt idx="5">
                  <c:v>1.8205975707972555E-2</c:v>
                </c:pt>
                <c:pt idx="6">
                  <c:v>2.4598950246373374E-2</c:v>
                </c:pt>
                <c:pt idx="7">
                  <c:v>1.8258883153780852E-4</c:v>
                </c:pt>
                <c:pt idx="8">
                  <c:v>9.5424503802660238E-2</c:v>
                </c:pt>
                <c:pt idx="9">
                  <c:v>0.53873748618310857</c:v>
                </c:pt>
                <c:pt idx="10">
                  <c:v>3.5502075826393219E-2</c:v>
                </c:pt>
                <c:pt idx="11">
                  <c:v>0.3511879745351143</c:v>
                </c:pt>
                <c:pt idx="12">
                  <c:v>2.3811723245663083E-4</c:v>
                </c:pt>
                <c:pt idx="13">
                  <c:v>4.1930793887134429E-2</c:v>
                </c:pt>
                <c:pt idx="15">
                  <c:v>1.5791344075139789E-4</c:v>
                </c:pt>
                <c:pt idx="16">
                  <c:v>9.9652720821922572E-2</c:v>
                </c:pt>
                <c:pt idx="17">
                  <c:v>4.38194295097669E-4</c:v>
                </c:pt>
                <c:pt idx="18">
                  <c:v>9.5737426214753105E-2</c:v>
                </c:pt>
                <c:pt idx="20">
                  <c:v>0.1037472720735728</c:v>
                </c:pt>
                <c:pt idx="21">
                  <c:v>1.6968609938588151E-2</c:v>
                </c:pt>
                <c:pt idx="22">
                  <c:v>8.2769371836718134E-5</c:v>
                </c:pt>
                <c:pt idx="23">
                  <c:v>2.3879816187156518E-2</c:v>
                </c:pt>
                <c:pt idx="24">
                  <c:v>3.1462607468023013E-2</c:v>
                </c:pt>
                <c:pt idx="25">
                  <c:v>2.5937683436723837E-3</c:v>
                </c:pt>
                <c:pt idx="26">
                  <c:v>0.11347718073918746</c:v>
                </c:pt>
                <c:pt idx="27">
                  <c:v>4.3822049075113965E-2</c:v>
                </c:pt>
                <c:pt idx="29">
                  <c:v>6.2755755046081441E-2</c:v>
                </c:pt>
                <c:pt idx="30">
                  <c:v>0.11576369047200956</c:v>
                </c:pt>
                <c:pt idx="31">
                  <c:v>0.15732577264296041</c:v>
                </c:pt>
                <c:pt idx="33">
                  <c:v>4.5321602585596012E-2</c:v>
                </c:pt>
                <c:pt idx="34">
                  <c:v>0.10925977540055001</c:v>
                </c:pt>
                <c:pt idx="35">
                  <c:v>0.10320478218839554</c:v>
                </c:pt>
                <c:pt idx="36">
                  <c:v>3.5514121677458786E-2</c:v>
                </c:pt>
                <c:pt idx="37">
                  <c:v>1.4802383044381136E-2</c:v>
                </c:pt>
                <c:pt idx="38">
                  <c:v>1.6381137128115977E-2</c:v>
                </c:pt>
                <c:pt idx="39">
                  <c:v>3.4568476638842695E-2</c:v>
                </c:pt>
                <c:pt idx="40">
                  <c:v>2.4430347099442465E-5</c:v>
                </c:pt>
                <c:pt idx="42">
                  <c:v>2.7443352512213609E-2</c:v>
                </c:pt>
                <c:pt idx="43">
                  <c:v>5.1093064079759949E-2</c:v>
                </c:pt>
                <c:pt idx="44">
                  <c:v>5.3429521591672566E-2</c:v>
                </c:pt>
                <c:pt idx="45">
                  <c:v>0.13317385656433969</c:v>
                </c:pt>
                <c:pt idx="46">
                  <c:v>0.12004021059078854</c:v>
                </c:pt>
                <c:pt idx="47">
                  <c:v>7.057855431283421E-6</c:v>
                </c:pt>
                <c:pt idx="48">
                  <c:v>6.3935241732092862E-2</c:v>
                </c:pt>
                <c:pt idx="49">
                  <c:v>4.5541909830608011E-2</c:v>
                </c:pt>
                <c:pt idx="50">
                  <c:v>3.3947900547474326E-2</c:v>
                </c:pt>
                <c:pt idx="51">
                  <c:v>6.1795842576367624E-2</c:v>
                </c:pt>
                <c:pt idx="52">
                  <c:v>2.1784851835769518E-4</c:v>
                </c:pt>
                <c:pt idx="53">
                  <c:v>2.1331727183695651E-2</c:v>
                </c:pt>
                <c:pt idx="54">
                  <c:v>5.0515788507474423E-2</c:v>
                </c:pt>
                <c:pt idx="55">
                  <c:v>2.0710160840533546E-5</c:v>
                </c:pt>
                <c:pt idx="56">
                  <c:v>1.2560080488489521E-2</c:v>
                </c:pt>
              </c:numCache>
            </c:numRef>
          </c:xVal>
          <c:yVal>
            <c:numRef>
              <c:f>DNA_ROUND!$N$2:$N$58</c:f>
              <c:numCache>
                <c:formatCode>0.0E+00</c:formatCode>
                <c:ptCount val="57"/>
                <c:pt idx="0">
                  <c:v>2.7015686391926589E-6</c:v>
                </c:pt>
                <c:pt idx="1">
                  <c:v>0.1453680236131642</c:v>
                </c:pt>
                <c:pt idx="2">
                  <c:v>0.16600744160144487</c:v>
                </c:pt>
                <c:pt idx="3">
                  <c:v>7.1110445008017581E-2</c:v>
                </c:pt>
                <c:pt idx="4">
                  <c:v>0.11338007116787226</c:v>
                </c:pt>
                <c:pt idx="8">
                  <c:v>7.7826012789755955E-2</c:v>
                </c:pt>
                <c:pt idx="9">
                  <c:v>0.52975468820745819</c:v>
                </c:pt>
                <c:pt idx="10">
                  <c:v>5.7581739889259451E-2</c:v>
                </c:pt>
                <c:pt idx="11">
                  <c:v>5.7605246598420569E-2</c:v>
                </c:pt>
                <c:pt idx="12">
                  <c:v>3.8199948656846595E-3</c:v>
                </c:pt>
                <c:pt idx="13">
                  <c:v>2.0439995358564559E-2</c:v>
                </c:pt>
                <c:pt idx="16">
                  <c:v>0.10414379578958383</c:v>
                </c:pt>
                <c:pt idx="18">
                  <c:v>6.389729198126301E-2</c:v>
                </c:pt>
                <c:pt idx="19">
                  <c:v>2.5626288876219393E-2</c:v>
                </c:pt>
                <c:pt idx="20">
                  <c:v>9.3497377806849719E-2</c:v>
                </c:pt>
                <c:pt idx="21">
                  <c:v>1.616504000210113E-2</c:v>
                </c:pt>
                <c:pt idx="23">
                  <c:v>2.5863325417251008E-2</c:v>
                </c:pt>
                <c:pt idx="24">
                  <c:v>2.8588818072421432E-2</c:v>
                </c:pt>
                <c:pt idx="26">
                  <c:v>9.5595950591027226E-2</c:v>
                </c:pt>
                <c:pt idx="27">
                  <c:v>4.5079999239689271E-2</c:v>
                </c:pt>
                <c:pt idx="29">
                  <c:v>3.101725419338033E-2</c:v>
                </c:pt>
                <c:pt idx="30">
                  <c:v>0.16121757819022944</c:v>
                </c:pt>
                <c:pt idx="31">
                  <c:v>0.10452910891989492</c:v>
                </c:pt>
                <c:pt idx="32">
                  <c:v>0.26499732908691714</c:v>
                </c:pt>
                <c:pt idx="33">
                  <c:v>5.2914816837148305E-2</c:v>
                </c:pt>
                <c:pt idx="34">
                  <c:v>0.18219379995649448</c:v>
                </c:pt>
                <c:pt idx="35">
                  <c:v>0.31315034923862384</c:v>
                </c:pt>
                <c:pt idx="36">
                  <c:v>2.7326353497973837E-2</c:v>
                </c:pt>
                <c:pt idx="37">
                  <c:v>8.9353098190281428E-3</c:v>
                </c:pt>
                <c:pt idx="38">
                  <c:v>4.1487092908369713E-3</c:v>
                </c:pt>
                <c:pt idx="39">
                  <c:v>1.1082289226205733E-2</c:v>
                </c:pt>
                <c:pt idx="40">
                  <c:v>1.7254708746839383E-5</c:v>
                </c:pt>
                <c:pt idx="42">
                  <c:v>2.3393649569498735E-2</c:v>
                </c:pt>
                <c:pt idx="43">
                  <c:v>6.6690356262651185E-2</c:v>
                </c:pt>
                <c:pt idx="44">
                  <c:v>2.835853264303349E-2</c:v>
                </c:pt>
                <c:pt idx="45">
                  <c:v>0.1161969017289996</c:v>
                </c:pt>
                <c:pt idx="46">
                  <c:v>9.6214524694913775E-2</c:v>
                </c:pt>
                <c:pt idx="48">
                  <c:v>0.26510408273270625</c:v>
                </c:pt>
                <c:pt idx="49">
                  <c:v>3.8608538223727604E-2</c:v>
                </c:pt>
                <c:pt idx="50">
                  <c:v>0.27148551050661823</c:v>
                </c:pt>
                <c:pt idx="51">
                  <c:v>4.5745069085479012E-2</c:v>
                </c:pt>
                <c:pt idx="56">
                  <c:v>8.3338002505475677E-3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E796-6748-AF38-4EC097ECB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APO</a:t>
                </a:r>
              </a:p>
            </c:rich>
          </c:tx>
          <c:layout>
            <c:manualLayout>
              <c:xMode val="edge"/>
              <c:yMode val="edge"/>
              <c:x val="0.45542565114599221"/>
              <c:y val="0.166249923481053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DNA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TMG vs ONPF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796-6748-AF38-4EC097ECB8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A3CF7D-06CB-1740-B19F-E7C503D650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796-6748-AF38-4EC097ECB8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46ED2B2-95F8-8A4A-9B10-1D268C914C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96-6748-AF38-4EC097ECB8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2DEAF5E-26ED-2A4B-994D-862C73B965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96-6748-AF38-4EC097ECB8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5001BB4-F9EC-8F4A-A1DA-8BA339B96B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96-6748-AF38-4EC097ECB8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96-6748-AF38-4EC097ECB8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03CA6FF-DD01-2649-A4EE-46DD7AD18E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96-6748-AF38-4EC097ECB8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96-6748-AF38-4EC097ECB8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32554DC-33ED-2542-B2AE-E4F921BEEE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96-6748-AF38-4EC097ECB8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5BFD5F2-BB76-AA4E-AA5D-ACC58B387D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96-6748-AF38-4EC097ECB8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6845AFD-6F6E-B041-8008-5D8437A18F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796-6748-AF38-4EC097ECB8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7B23F2A-F717-4C4F-894B-3ED10047BD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796-6748-AF38-4EC097ECB8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D4C9640-DB96-0B40-BE2A-803B6C1650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796-6748-AF38-4EC097ECB8B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AF6EB93-74AC-224D-AD32-C7B3667A06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796-6748-AF38-4EC097ECB8B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796-6748-AF38-4EC097ECB8B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796-6748-AF38-4EC097ECB8B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F232F7B-BBCE-E84D-AE0F-69EB82C8F8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796-6748-AF38-4EC097ECB8B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1A45E46-C942-F84C-86ED-C1DF4DE83E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796-6748-AF38-4EC097ECB8B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1698243-40B7-DF47-89BF-D3796D1E7E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796-6748-AF38-4EC097ECB8B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796-6748-AF38-4EC097ECB8B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EC523B3-97F7-C74A-A93B-DF4FE4BE3B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796-6748-AF38-4EC097ECB8B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3DE02A2-6271-3B43-ACE9-61C6567D0B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796-6748-AF38-4EC097ECB8B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F6CCB19-8AA1-904D-BD58-E288D18555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796-6748-AF38-4EC097ECB8B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3A2C1B9-8C8D-2C49-8681-9276CB608D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796-6748-AF38-4EC097ECB8B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DE0C974-81D5-0745-8FFB-9A30149831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796-6748-AF38-4EC097ECB8B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796-6748-AF38-4EC097ECB8B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0B75FCC-7D67-0A47-AD78-0D98B70F94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796-6748-AF38-4EC097ECB8B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F0D8A85-9717-9D4F-B4CA-41CB6EDB5F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796-6748-AF38-4EC097ECB8B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796-6748-AF38-4EC097ECB8B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0353845-4B99-9D40-8715-35EE8672E2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796-6748-AF38-4EC097ECB8B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5B21037-481B-D943-8AE3-7550DF4B36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796-6748-AF38-4EC097ECB8B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15AA607-C736-6845-BFC5-33048DFD6D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796-6748-AF38-4EC097ECB8B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796-6748-AF38-4EC097ECB8B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0AB577E-96D6-2A49-9AB9-45A5F07BD6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796-6748-AF38-4EC097ECB8B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26B8133-D6A6-FE45-929E-6ABB21085A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796-6748-AF38-4EC097ECB8B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5DC73E2-E6B1-5D4B-9044-0B61163B91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796-6748-AF38-4EC097ECB8B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C38D163-F3D9-BC4C-A1DD-C143065FC3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796-6748-AF38-4EC097ECB8B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B04B8CA-1F19-4844-A73A-094954481F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796-6748-AF38-4EC097ECB8B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937B5F3-67B2-BC45-AAB1-9B501F9A51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796-6748-AF38-4EC097ECB8B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C335E95-4ED0-4E46-B07B-B26DCCD6B8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796-6748-AF38-4EC097ECB8B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796-6748-AF38-4EC097ECB8B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796-6748-AF38-4EC097ECB8B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CC8D8EB-144C-3846-96EF-580FC93AD6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796-6748-AF38-4EC097ECB8B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7585D8A-FAE4-E448-A366-6F15BB77D8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796-6748-AF38-4EC097ECB8B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1BDD05A-C2CD-4D41-B29E-0BC8E889E2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796-6748-AF38-4EC097ECB8B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367C4C57-857F-EC41-9315-F44D079B4E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796-6748-AF38-4EC097ECB8B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E194F7E-32BD-5C4E-98E4-93DF101B6D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796-6748-AF38-4EC097ECB8B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796-6748-AF38-4EC097ECB8B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BD31B39-A46A-1347-BCF1-F0A218A5DE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796-6748-AF38-4EC097ECB8B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E8A3EBA-CCBC-6A4E-8770-E33F134986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796-6748-AF38-4EC097ECB8B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21821EE-6536-9E40-8732-67423FD796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796-6748-AF38-4EC097ECB8B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A115BBD-7FE2-CE4A-A517-1DF0114626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796-6748-AF38-4EC097ECB8B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C08CF555-B79D-EF42-B06A-A52997DEDA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796-6748-AF38-4EC097ECB8B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DFD70558-20DB-F649-86E4-FAB91CEB02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796-6748-AF38-4EC097ECB8B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D37A9F7-7975-FD45-B49D-26831A6B24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796-6748-AF38-4EC097ECB8B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68472A1-BD8B-A549-891A-F565DED8F7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796-6748-AF38-4EC097ECB8B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A105751-E677-D54F-A3B9-3E8A41C944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796-6748-AF38-4EC097ECB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TMG_ROUND!$N$2:$N$58</c:f>
              <c:numCache>
                <c:formatCode>0.0E+00</c:formatCode>
                <c:ptCount val="57"/>
                <c:pt idx="1">
                  <c:v>1.9401340432402669E-2</c:v>
                </c:pt>
                <c:pt idx="2">
                  <c:v>4.2787800306494241E-2</c:v>
                </c:pt>
                <c:pt idx="3">
                  <c:v>2.5613760196132481E-2</c:v>
                </c:pt>
                <c:pt idx="4">
                  <c:v>9.1368838222946086E-2</c:v>
                </c:pt>
                <c:pt idx="6">
                  <c:v>7.6078602461706725E-6</c:v>
                </c:pt>
                <c:pt idx="8">
                  <c:v>7.8217086382388154E-2</c:v>
                </c:pt>
                <c:pt idx="9">
                  <c:v>0.53066029539901793</c:v>
                </c:pt>
                <c:pt idx="10">
                  <c:v>0.53097924841065691</c:v>
                </c:pt>
                <c:pt idx="11">
                  <c:v>0.40204166262485791</c:v>
                </c:pt>
                <c:pt idx="12">
                  <c:v>2.067847373221841E-2</c:v>
                </c:pt>
                <c:pt idx="13">
                  <c:v>5.3084068215700247E-2</c:v>
                </c:pt>
                <c:pt idx="16">
                  <c:v>0.14323841541493731</c:v>
                </c:pt>
                <c:pt idx="17">
                  <c:v>2.2863287898795603E-4</c:v>
                </c:pt>
                <c:pt idx="18">
                  <c:v>0.69398055525208635</c:v>
                </c:pt>
                <c:pt idx="19">
                  <c:v>2.1229286533595227E-2</c:v>
                </c:pt>
                <c:pt idx="20">
                  <c:v>0.10609064591366557</c:v>
                </c:pt>
                <c:pt idx="21">
                  <c:v>1.9879160366812611E-2</c:v>
                </c:pt>
                <c:pt idx="22">
                  <c:v>0.12718798562451178</c:v>
                </c:pt>
                <c:pt idx="23">
                  <c:v>0.53059712654469027</c:v>
                </c:pt>
                <c:pt idx="24">
                  <c:v>0.24465338500825137</c:v>
                </c:pt>
                <c:pt idx="26">
                  <c:v>0.10448278378521443</c:v>
                </c:pt>
                <c:pt idx="27">
                  <c:v>6.9548192306179438E-2</c:v>
                </c:pt>
                <c:pt idx="29">
                  <c:v>4.2348432425133885E-2</c:v>
                </c:pt>
                <c:pt idx="30">
                  <c:v>9.1432135028574765E-2</c:v>
                </c:pt>
                <c:pt idx="31">
                  <c:v>6.7576347803601541E-2</c:v>
                </c:pt>
                <c:pt idx="32">
                  <c:v>1.88153077615443E-2</c:v>
                </c:pt>
                <c:pt idx="33">
                  <c:v>5.5587254443501009E-2</c:v>
                </c:pt>
                <c:pt idx="34">
                  <c:v>0.15717505845585461</c:v>
                </c:pt>
                <c:pt idx="35">
                  <c:v>0.12211426427099956</c:v>
                </c:pt>
                <c:pt idx="36">
                  <c:v>5.6063313335246064E-2</c:v>
                </c:pt>
                <c:pt idx="37">
                  <c:v>2.2284112455544566E-2</c:v>
                </c:pt>
                <c:pt idx="38">
                  <c:v>3.4389698201391906E-2</c:v>
                </c:pt>
                <c:pt idx="39">
                  <c:v>4.507438468639708E-2</c:v>
                </c:pt>
                <c:pt idx="42">
                  <c:v>2.8370482924095657E-2</c:v>
                </c:pt>
                <c:pt idx="43">
                  <c:v>0.19406621669265231</c:v>
                </c:pt>
                <c:pt idx="44">
                  <c:v>0.38816075098583819</c:v>
                </c:pt>
                <c:pt idx="45">
                  <c:v>0.13110854396732149</c:v>
                </c:pt>
                <c:pt idx="46">
                  <c:v>0.13888606754267752</c:v>
                </c:pt>
                <c:pt idx="47">
                  <c:v>2.101615554589896E-6</c:v>
                </c:pt>
                <c:pt idx="48">
                  <c:v>3.4982015545150999E-2</c:v>
                </c:pt>
                <c:pt idx="49">
                  <c:v>5.2832192725486858E-2</c:v>
                </c:pt>
                <c:pt idx="50">
                  <c:v>6.8091765608791308E-2</c:v>
                </c:pt>
                <c:pt idx="51">
                  <c:v>3.8390308607018059E-2</c:v>
                </c:pt>
                <c:pt idx="52">
                  <c:v>1.3054263698884566E-4</c:v>
                </c:pt>
                <c:pt idx="53">
                  <c:v>2.1824708338380287E-2</c:v>
                </c:pt>
                <c:pt idx="54">
                  <c:v>3.5030766032097392E-2</c:v>
                </c:pt>
                <c:pt idx="55">
                  <c:v>0.23172841751052681</c:v>
                </c:pt>
                <c:pt idx="56">
                  <c:v>1.1444355527279843E-2</c:v>
                </c:pt>
              </c:numCache>
            </c:numRef>
          </c:xVal>
          <c:yVal>
            <c:numRef>
              <c:f>ONPF_ROUND!$N$2:$N$58</c:f>
              <c:numCache>
                <c:formatCode>0.0E+00</c:formatCode>
                <c:ptCount val="57"/>
                <c:pt idx="1">
                  <c:v>4.1852667302633088E-2</c:v>
                </c:pt>
                <c:pt idx="2">
                  <c:v>6.53790820749936E-2</c:v>
                </c:pt>
                <c:pt idx="3">
                  <c:v>7.0143525222498282E-2</c:v>
                </c:pt>
                <c:pt idx="4">
                  <c:v>5.7870538693783558E-2</c:v>
                </c:pt>
                <c:pt idx="5">
                  <c:v>2.8903359478348728E-4</c:v>
                </c:pt>
                <c:pt idx="6">
                  <c:v>1.7777185367970678E-4</c:v>
                </c:pt>
                <c:pt idx="8">
                  <c:v>5.3304592954855685E-2</c:v>
                </c:pt>
                <c:pt idx="9">
                  <c:v>0.53098342261739506</c:v>
                </c:pt>
                <c:pt idx="10">
                  <c:v>3.5695444393528966E-2</c:v>
                </c:pt>
                <c:pt idx="11">
                  <c:v>3.5730303203990219E-2</c:v>
                </c:pt>
                <c:pt idx="12">
                  <c:v>6.5388391260101392E-4</c:v>
                </c:pt>
                <c:pt idx="13">
                  <c:v>2.5669134549219503E-2</c:v>
                </c:pt>
                <c:pt idx="15">
                  <c:v>8.7362455008554952E-4</c:v>
                </c:pt>
                <c:pt idx="16">
                  <c:v>7.892016572297432E-2</c:v>
                </c:pt>
                <c:pt idx="17">
                  <c:v>4.202112537869341E-4</c:v>
                </c:pt>
                <c:pt idx="18">
                  <c:v>5.4677977989836521E-2</c:v>
                </c:pt>
                <c:pt idx="20">
                  <c:v>7.4249755297150638E-2</c:v>
                </c:pt>
                <c:pt idx="21">
                  <c:v>1.3451348540058064E-2</c:v>
                </c:pt>
                <c:pt idx="22">
                  <c:v>6.7255829293310989E-5</c:v>
                </c:pt>
                <c:pt idx="23">
                  <c:v>0.26580860551668217</c:v>
                </c:pt>
                <c:pt idx="24">
                  <c:v>2.5494572192037074E-2</c:v>
                </c:pt>
                <c:pt idx="26">
                  <c:v>4.4422602583833161E-2</c:v>
                </c:pt>
                <c:pt idx="27">
                  <c:v>5.4408877542631608E-2</c:v>
                </c:pt>
                <c:pt idx="28">
                  <c:v>1.3537871308992685E-5</c:v>
                </c:pt>
                <c:pt idx="29">
                  <c:v>2.6379220179036135E-2</c:v>
                </c:pt>
                <c:pt idx="30">
                  <c:v>9.4828460509053025E-2</c:v>
                </c:pt>
                <c:pt idx="31">
                  <c:v>7.8496245557192326E-2</c:v>
                </c:pt>
                <c:pt idx="33">
                  <c:v>4.0091922484136303E-2</c:v>
                </c:pt>
                <c:pt idx="34">
                  <c:v>0.11383566815915853</c:v>
                </c:pt>
                <c:pt idx="35">
                  <c:v>6.3521485907218872E-2</c:v>
                </c:pt>
                <c:pt idx="36">
                  <c:v>3.4202275354360968E-2</c:v>
                </c:pt>
                <c:pt idx="37">
                  <c:v>7.9885639894511518E-3</c:v>
                </c:pt>
                <c:pt idx="38">
                  <c:v>8.9708090248732039E-3</c:v>
                </c:pt>
                <c:pt idx="39">
                  <c:v>9.6714673350870497E-3</c:v>
                </c:pt>
                <c:pt idx="40">
                  <c:v>1.5948045573386157E-5</c:v>
                </c:pt>
                <c:pt idx="41">
                  <c:v>1.0747765459747789E-5</c:v>
                </c:pt>
                <c:pt idx="42">
                  <c:v>2.2120333613358519E-2</c:v>
                </c:pt>
                <c:pt idx="43">
                  <c:v>0.79633593279491255</c:v>
                </c:pt>
                <c:pt idx="44">
                  <c:v>0.26577058677619891</c:v>
                </c:pt>
                <c:pt idx="45">
                  <c:v>0.79607372204109872</c:v>
                </c:pt>
                <c:pt idx="46">
                  <c:v>9.2574663971153118E-2</c:v>
                </c:pt>
                <c:pt idx="48">
                  <c:v>0.26494719483213913</c:v>
                </c:pt>
                <c:pt idx="49">
                  <c:v>4.143311162179858E-2</c:v>
                </c:pt>
                <c:pt idx="50">
                  <c:v>4.3426849820661806E-2</c:v>
                </c:pt>
                <c:pt idx="51">
                  <c:v>0.2663262151642799</c:v>
                </c:pt>
                <c:pt idx="52">
                  <c:v>2.2033113956090251E-4</c:v>
                </c:pt>
                <c:pt idx="53">
                  <c:v>9.7950142640797132E-5</c:v>
                </c:pt>
                <c:pt idx="54">
                  <c:v>2.3180703695843841E-2</c:v>
                </c:pt>
                <c:pt idx="55">
                  <c:v>2.6096753878996425E-2</c:v>
                </c:pt>
                <c:pt idx="56">
                  <c:v>9.305171327211861E-3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E796-6748-AF38-4EC097ECB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TMG</a:t>
                </a:r>
              </a:p>
            </c:rich>
          </c:tx>
          <c:layout>
            <c:manualLayout>
              <c:xMode val="edge"/>
              <c:yMode val="edge"/>
              <c:x val="0.45963493159856134"/>
              <c:y val="0.161655809357000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TMG vs ONPFDNA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796-6748-AF38-4EC097ECB8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F01E8C-FEEF-2249-A47C-4CEC2690A1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796-6748-AF38-4EC097ECB8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5012BB0-6B75-EA4F-B2C3-FD242802E6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96-6748-AF38-4EC097ECB8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721791A-DB6C-D843-9E6A-ED77EDEA5E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96-6748-AF38-4EC097ECB8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207D953-7B35-184C-8216-B2519ADFB0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96-6748-AF38-4EC097ECB8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96-6748-AF38-4EC097ECB8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96-6748-AF38-4EC097ECB8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96-6748-AF38-4EC097ECB8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8023DC8-5D91-AC4F-8D52-CC6D088019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96-6748-AF38-4EC097ECB8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8F835F6-9381-8847-9FF1-5C60C07C67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96-6748-AF38-4EC097ECB8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B6E4011-BA23-8644-9D4F-D0E069D9D2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796-6748-AF38-4EC097ECB8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E9285A5-CFCB-EE42-86D1-96ABA3CD70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796-6748-AF38-4EC097ECB8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D8F3326-689B-414D-8CCC-292FB40072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796-6748-AF38-4EC097ECB8B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177515C-92CC-D949-BD38-C03E3C7CE5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796-6748-AF38-4EC097ECB8B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796-6748-AF38-4EC097ECB8B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796-6748-AF38-4EC097ECB8B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715B4D6-35AB-3F47-9120-4E4F6AB722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796-6748-AF38-4EC097ECB8B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796-6748-AF38-4EC097ECB8B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47C0399-5DD6-2D4A-847A-8B10754579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796-6748-AF38-4EC097ECB8B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796-6748-AF38-4EC097ECB8B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45EC84A-A4D5-7A41-BBBF-3DCA04F3E2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796-6748-AF38-4EC097ECB8B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A2B3C35-5B02-1B4F-832A-7C176D0466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796-6748-AF38-4EC097ECB8B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37A973E-02E0-4449-8BD7-D586949556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796-6748-AF38-4EC097ECB8B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0556238-CA35-9B45-9641-21B82E9F4E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796-6748-AF38-4EC097ECB8B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CAC9B5A-B477-8841-BC70-B04320D89A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796-6748-AF38-4EC097ECB8B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796-6748-AF38-4EC097ECB8B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5E61C07-BC11-6C4D-96F7-AFE73F5921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796-6748-AF38-4EC097ECB8B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3F81A2E-7506-B344-B044-8A432A581C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796-6748-AF38-4EC097ECB8B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796-6748-AF38-4EC097ECB8B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5F6880D-5A1A-AB4D-8B81-D0F2BF990B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796-6748-AF38-4EC097ECB8B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92732CE-660D-8849-9614-1480328608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796-6748-AF38-4EC097ECB8B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3F61515-D718-E643-8ADB-4F42D9E638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796-6748-AF38-4EC097ECB8B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796-6748-AF38-4EC097ECB8B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CC746F1-D3C7-BD4C-8548-BAAF7111B4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796-6748-AF38-4EC097ECB8B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5CF3737-3145-F94E-8B6C-F963F38D40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796-6748-AF38-4EC097ECB8B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76C9A12-A460-6C49-BC3D-62A6485351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796-6748-AF38-4EC097ECB8B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2CAAC1C-E64C-6745-81CD-296CF7B78C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796-6748-AF38-4EC097ECB8B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E90CDA6-9787-C843-AC0D-DD13ED4B18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796-6748-AF38-4EC097ECB8B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41E76CE-347E-BA4C-A83D-D2AAD4AC9F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796-6748-AF38-4EC097ECB8B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68CDD17-2C9D-734A-9181-6229C1DAC2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796-6748-AF38-4EC097ECB8B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796-6748-AF38-4EC097ECB8B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796-6748-AF38-4EC097ECB8B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20B63EB-8B22-6447-BFF6-1B5B2CA326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796-6748-AF38-4EC097ECB8B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EB10F9B-8DC6-D143-9285-B0170B1DEE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796-6748-AF38-4EC097ECB8B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671E49F-EAF2-D042-BA28-8E66908FA0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796-6748-AF38-4EC097ECB8B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4F302DA-0783-5448-9932-135C97F660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796-6748-AF38-4EC097ECB8B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D4F6E35-825C-874E-9D3D-2982625BA1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796-6748-AF38-4EC097ECB8B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796-6748-AF38-4EC097ECB8B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14959BB-555A-A642-9A2B-CA7669DD53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796-6748-AF38-4EC097ECB8B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AA39DEA-DD01-7E4D-A177-FAB57F1F73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796-6748-AF38-4EC097ECB8B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52D1260-56FB-184E-BA35-EF08E681A2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796-6748-AF38-4EC097ECB8B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55688AA-3769-8F4D-B14F-755E942441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796-6748-AF38-4EC097ECB8B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796-6748-AF38-4EC097ECB8B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796-6748-AF38-4EC097ECB8B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FBACA4A-D5DD-C441-83F4-0BD19128D4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796-6748-AF38-4EC097ECB8B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796-6748-AF38-4EC097ECB8B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890B4798-FBC6-044B-A4DC-CA8295FBE2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796-6748-AF38-4EC097ECB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TMG_ROUND!$N$2:$N$58</c:f>
              <c:numCache>
                <c:formatCode>0.0E+00</c:formatCode>
                <c:ptCount val="57"/>
                <c:pt idx="1">
                  <c:v>1.9401340432402669E-2</c:v>
                </c:pt>
                <c:pt idx="2">
                  <c:v>4.2787800306494241E-2</c:v>
                </c:pt>
                <c:pt idx="3">
                  <c:v>2.5613760196132481E-2</c:v>
                </c:pt>
                <c:pt idx="4">
                  <c:v>9.1368838222946086E-2</c:v>
                </c:pt>
                <c:pt idx="6">
                  <c:v>7.6078602461706725E-6</c:v>
                </c:pt>
                <c:pt idx="8">
                  <c:v>7.8217086382388154E-2</c:v>
                </c:pt>
                <c:pt idx="9">
                  <c:v>0.53066029539901793</c:v>
                </c:pt>
                <c:pt idx="10">
                  <c:v>0.53097924841065691</c:v>
                </c:pt>
                <c:pt idx="11">
                  <c:v>0.40204166262485791</c:v>
                </c:pt>
                <c:pt idx="12">
                  <c:v>2.067847373221841E-2</c:v>
                </c:pt>
                <c:pt idx="13">
                  <c:v>5.3084068215700247E-2</c:v>
                </c:pt>
                <c:pt idx="16">
                  <c:v>0.14323841541493731</c:v>
                </c:pt>
                <c:pt idx="17">
                  <c:v>2.2863287898795603E-4</c:v>
                </c:pt>
                <c:pt idx="18">
                  <c:v>0.69398055525208635</c:v>
                </c:pt>
                <c:pt idx="19">
                  <c:v>2.1229286533595227E-2</c:v>
                </c:pt>
                <c:pt idx="20">
                  <c:v>0.10609064591366557</c:v>
                </c:pt>
                <c:pt idx="21">
                  <c:v>1.9879160366812611E-2</c:v>
                </c:pt>
                <c:pt idx="22">
                  <c:v>0.12718798562451178</c:v>
                </c:pt>
                <c:pt idx="23">
                  <c:v>0.53059712654469027</c:v>
                </c:pt>
                <c:pt idx="24">
                  <c:v>0.24465338500825137</c:v>
                </c:pt>
                <c:pt idx="26">
                  <c:v>0.10448278378521443</c:v>
                </c:pt>
                <c:pt idx="27">
                  <c:v>6.9548192306179438E-2</c:v>
                </c:pt>
                <c:pt idx="29">
                  <c:v>4.2348432425133885E-2</c:v>
                </c:pt>
                <c:pt idx="30">
                  <c:v>9.1432135028574765E-2</c:v>
                </c:pt>
                <c:pt idx="31">
                  <c:v>6.7576347803601541E-2</c:v>
                </c:pt>
                <c:pt idx="32">
                  <c:v>1.88153077615443E-2</c:v>
                </c:pt>
                <c:pt idx="33">
                  <c:v>5.5587254443501009E-2</c:v>
                </c:pt>
                <c:pt idx="34">
                  <c:v>0.15717505845585461</c:v>
                </c:pt>
                <c:pt idx="35">
                  <c:v>0.12211426427099956</c:v>
                </c:pt>
                <c:pt idx="36">
                  <c:v>5.6063313335246064E-2</c:v>
                </c:pt>
                <c:pt idx="37">
                  <c:v>2.2284112455544566E-2</c:v>
                </c:pt>
                <c:pt idx="38">
                  <c:v>3.4389698201391906E-2</c:v>
                </c:pt>
                <c:pt idx="39">
                  <c:v>4.507438468639708E-2</c:v>
                </c:pt>
                <c:pt idx="42">
                  <c:v>2.8370482924095657E-2</c:v>
                </c:pt>
                <c:pt idx="43">
                  <c:v>0.19406621669265231</c:v>
                </c:pt>
                <c:pt idx="44">
                  <c:v>0.38816075098583819</c:v>
                </c:pt>
                <c:pt idx="45">
                  <c:v>0.13110854396732149</c:v>
                </c:pt>
                <c:pt idx="46">
                  <c:v>0.13888606754267752</c:v>
                </c:pt>
                <c:pt idx="47">
                  <c:v>2.101615554589896E-6</c:v>
                </c:pt>
                <c:pt idx="48">
                  <c:v>3.4982015545150999E-2</c:v>
                </c:pt>
                <c:pt idx="49">
                  <c:v>5.2832192725486858E-2</c:v>
                </c:pt>
                <c:pt idx="50">
                  <c:v>6.8091765608791308E-2</c:v>
                </c:pt>
                <c:pt idx="51">
                  <c:v>3.8390308607018059E-2</c:v>
                </c:pt>
                <c:pt idx="52">
                  <c:v>1.3054263698884566E-4</c:v>
                </c:pt>
                <c:pt idx="53">
                  <c:v>2.1824708338380287E-2</c:v>
                </c:pt>
                <c:pt idx="54">
                  <c:v>3.5030766032097392E-2</c:v>
                </c:pt>
                <c:pt idx="55">
                  <c:v>0.23172841751052681</c:v>
                </c:pt>
                <c:pt idx="56">
                  <c:v>1.1444355527279843E-2</c:v>
                </c:pt>
              </c:numCache>
            </c:numRef>
          </c:xVal>
          <c:yVal>
            <c:numRef>
              <c:f>ONPFDNA_ROUND!$N$2:$N$58</c:f>
              <c:numCache>
                <c:formatCode>0.0E+00</c:formatCode>
                <c:ptCount val="57"/>
                <c:pt idx="1">
                  <c:v>0.19934402251774536</c:v>
                </c:pt>
                <c:pt idx="2">
                  <c:v>0.12043211877247775</c:v>
                </c:pt>
                <c:pt idx="3">
                  <c:v>7.8195842300304408E-2</c:v>
                </c:pt>
                <c:pt idx="4">
                  <c:v>0.19836026274717547</c:v>
                </c:pt>
                <c:pt idx="8">
                  <c:v>6.4054937182004112E-2</c:v>
                </c:pt>
                <c:pt idx="9">
                  <c:v>4.3059812012364203E-2</c:v>
                </c:pt>
                <c:pt idx="10">
                  <c:v>5.2223371027531058E-2</c:v>
                </c:pt>
                <c:pt idx="11">
                  <c:v>0.25012211716417093</c:v>
                </c:pt>
                <c:pt idx="12">
                  <c:v>1.5033543461403622E-2</c:v>
                </c:pt>
                <c:pt idx="13">
                  <c:v>2.3692244347193032E-2</c:v>
                </c:pt>
                <c:pt idx="15">
                  <c:v>3.2907318135206177E-4</c:v>
                </c:pt>
                <c:pt idx="16">
                  <c:v>9.713301275924309E-2</c:v>
                </c:pt>
                <c:pt idx="18">
                  <c:v>6.8962213561445398E-2</c:v>
                </c:pt>
                <c:pt idx="20">
                  <c:v>0.10411247228665163</c:v>
                </c:pt>
                <c:pt idx="21">
                  <c:v>1.4345597824298261E-2</c:v>
                </c:pt>
                <c:pt idx="22">
                  <c:v>2.9437856807348509E-2</c:v>
                </c:pt>
                <c:pt idx="23">
                  <c:v>1.9555024483309241E-2</c:v>
                </c:pt>
                <c:pt idx="24">
                  <c:v>0.25907535596031939</c:v>
                </c:pt>
                <c:pt idx="26">
                  <c:v>7.0243453119469404E-2</c:v>
                </c:pt>
                <c:pt idx="27">
                  <c:v>4.2041151710087987E-2</c:v>
                </c:pt>
                <c:pt idx="28">
                  <c:v>0</c:v>
                </c:pt>
                <c:pt idx="29">
                  <c:v>4.4659314990366086E-2</c:v>
                </c:pt>
                <c:pt idx="30">
                  <c:v>0.11464310527136209</c:v>
                </c:pt>
                <c:pt idx="31">
                  <c:v>8.0158072090998511E-2</c:v>
                </c:pt>
                <c:pt idx="33">
                  <c:v>6.0220161875945741E-2</c:v>
                </c:pt>
                <c:pt idx="34">
                  <c:v>0.1430882719749825</c:v>
                </c:pt>
                <c:pt idx="35">
                  <c:v>7.3773540663868056E-2</c:v>
                </c:pt>
                <c:pt idx="36">
                  <c:v>1.6715202722193713E-2</c:v>
                </c:pt>
                <c:pt idx="37">
                  <c:v>4.9622613973777114E-3</c:v>
                </c:pt>
                <c:pt idx="38">
                  <c:v>5.8917232241154655E-3</c:v>
                </c:pt>
                <c:pt idx="39">
                  <c:v>2.2542778655919176E-2</c:v>
                </c:pt>
                <c:pt idx="40">
                  <c:v>6.8049287797757129E-6</c:v>
                </c:pt>
                <c:pt idx="42">
                  <c:v>2.2362375115762875E-2</c:v>
                </c:pt>
                <c:pt idx="43">
                  <c:v>0.13428082677887793</c:v>
                </c:pt>
                <c:pt idx="44">
                  <c:v>4.0224545073603214E-2</c:v>
                </c:pt>
                <c:pt idx="45">
                  <c:v>0.10724085652375988</c:v>
                </c:pt>
                <c:pt idx="46">
                  <c:v>0.11189329157010937</c:v>
                </c:pt>
                <c:pt idx="48">
                  <c:v>0.13162796041204933</c:v>
                </c:pt>
                <c:pt idx="49">
                  <c:v>4.8095883346632257E-2</c:v>
                </c:pt>
                <c:pt idx="50">
                  <c:v>3.1790753356472141E-2</c:v>
                </c:pt>
                <c:pt idx="51">
                  <c:v>2.2845421574195314E-2</c:v>
                </c:pt>
                <c:pt idx="54">
                  <c:v>4.8624853381541586E-2</c:v>
                </c:pt>
                <c:pt idx="56">
                  <c:v>4.0571225227974709E-3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E796-6748-AF38-4EC097ECB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TMG</a:t>
                </a:r>
              </a:p>
            </c:rich>
          </c:tx>
          <c:layout>
            <c:manualLayout>
              <c:xMode val="edge"/>
              <c:yMode val="edge"/>
              <c:x val="0.40476264878083151"/>
              <c:y val="0.16625000409563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ONPFDNA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TMG vs IPTG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710054F-F1D9-1E47-9985-487A0A7A4B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F98-0D48-8A28-C2FF208291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0C11DDE-4178-3B4D-8FE2-F80161EA8C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98-0D48-8A28-C2FF2082910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69967BD-A7A0-1346-A15C-105BEE772E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F98-0D48-8A28-C2FF2082910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89CED9-B2E3-6940-96C5-0C63E6C595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F98-0D48-8A28-C2FF2082910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79F9952-3A04-2D46-9ABF-0D4466E114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F98-0D48-8A28-C2FF2082910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2207FC4-AE64-2142-8033-3EE10F046A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F98-0D48-8A28-C2FF2082910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5A6C6EB-D861-A141-9C11-FD4EFCEF6B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F98-0D48-8A28-C2FF2082910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BD246C5-730A-2240-9C89-242BD8288E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F98-0D48-8A28-C2FF2082910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195D46C-34E3-654C-881E-C9DE4D7332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F98-0D48-8A28-C2FF2082910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A1A3907-8ACA-7149-9570-F771B372E3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F98-0D48-8A28-C2FF2082910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8E6326B-6DBC-BC44-8D5D-79EBE8760B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F98-0D48-8A28-C2FF2082910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7D61B56-859F-4F45-B41D-A88BCD60B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F98-0D48-8A28-C2FF2082910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C06B128-F031-1E42-88B3-F9E1BDA9BF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F98-0D48-8A28-C2FF2082910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2023CEB-8D36-1B46-895A-94DCD9E9FB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F98-0D48-8A28-C2FF2082910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5BF8989-A3D1-114F-ABA0-943AC17A25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F98-0D48-8A28-C2FF2082910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0521CB4-BFBF-2548-A607-2C47ED720A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F98-0D48-8A28-C2FF2082910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07A0598-B8D1-FE40-8473-C37A4F930F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F98-0D48-8A28-C2FF2082910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3138093-24E0-684F-9198-DB581A74AF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F98-0D48-8A28-C2FF2082910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4850816-8019-6D41-97BF-AD88E35D02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F98-0D48-8A28-C2FF2082910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5D13FFC-A0C8-FB48-B2FD-F869A45D77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F98-0D48-8A28-C2FF2082910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F5516CC-8B60-654A-8B07-E71CB4689F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F98-0D48-8A28-C2FF2082910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FE60A36-2D30-3544-82E3-6FEA612F4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F98-0D48-8A28-C2FF2082910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4C1E94C-057A-1B44-8D4C-E7CAE37CA8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F98-0D48-8A28-C2FF2082910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BC4E898-C115-2043-A78D-5861B30F5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F98-0D48-8A28-C2FF2082910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5031917-DF3C-5A48-9215-7A186F2A88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F98-0D48-8A28-C2FF2082910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BDC7217-6317-1F4F-990D-54D84E4518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F98-0D48-8A28-C2FF2082910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58E67DE-290D-0544-B246-33439830C6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F98-0D48-8A28-C2FF2082910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4D660EA-8C56-344F-B2C7-1BFDE65F99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F98-0D48-8A28-C2FF2082910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A27D42E-E5D5-A943-90F0-B48A0EA4B3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F98-0D48-8A28-C2FF2082910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C28A050-9172-4447-9E98-CCB54445CF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F98-0D48-8A28-C2FF2082910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AFF18A0-1D31-3E4C-944B-C2EE16EE7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F98-0D48-8A28-C2FF2082910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94F84AA-09DB-D24E-8353-DFA0141E24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F98-0D48-8A28-C2FF2082910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E850CA9-338F-3C4F-9E25-25AED1E99E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F98-0D48-8A28-C2FF2082910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DC381FD-BAC9-3244-ABCE-B938F5386C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F98-0D48-8A28-C2FF2082910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818334B-6E53-A248-9DD9-CBDB9FA047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F98-0D48-8A28-C2FF2082910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4CCBC1D-1AA4-9442-8C4D-D477BE876E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F98-0D48-8A28-C2FF2082910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CE6264C-C080-624B-8A71-D5CC2C1D53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F98-0D48-8A28-C2FF2082910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7DC56AE-127A-764A-AA4D-736A7A0CE8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F98-0D48-8A28-C2FF2082910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1ADC556-AE01-6A41-9BE4-E900472AA0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F98-0D48-8A28-C2FF2082910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AA0FCF2-5333-CD42-8EA1-FB31A64BB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F98-0D48-8A28-C2FF2082910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5D4FEB6-F55F-5444-86C6-6E61631FCD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F98-0D48-8A28-C2FF2082910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DDA3ED1-FE42-0548-A242-D74DE9ACD1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F98-0D48-8A28-C2FF2082910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63941BA-B557-3844-A99E-9C7F5D4DD5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F98-0D48-8A28-C2FF2082910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90F11D3-A667-BD41-AEDF-B7C950975A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F98-0D48-8A28-C2FF2082910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D08AC6B-F564-7042-929A-FD986E612B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F98-0D48-8A28-C2FF2082910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858C081-1548-9C47-999A-07E3C06AF5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F98-0D48-8A28-C2FF2082910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9B6CEF7-7561-DB4D-A94A-F5C0A14B3D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CF98-0D48-8A28-C2FF2082910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1C4D4BD-FFE4-5B4E-A1D8-06236B56A3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F98-0D48-8A28-C2FF2082910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2950963-CD95-AC40-BE3B-07C2A026C5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F98-0D48-8A28-C2FF2082910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1EF02F8-3C0A-2A45-A7E8-6E3485B738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F98-0D48-8A28-C2FF2082910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E511F5F-55A4-9240-AFA9-52CD98657B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CF98-0D48-8A28-C2FF20829103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A47234CF-0568-E044-861E-1F64F1C26C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CF98-0D48-8A28-C2FF2082910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5364A2D9-EC4F-C244-8DCF-2FF48A3030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CF98-0D48-8A28-C2FF2082910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55A65257-8261-4E4B-AB3B-E40DC2754F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CF98-0D48-8A28-C2FF2082910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D3B8790-005A-1E40-9ADB-E4C4FD1759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CF98-0D48-8A28-C2FF20829103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B18F49F-296F-AF48-A841-23DDED2777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CF98-0D48-8A28-C2FF20829103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57E17CC-11F2-A44D-83B8-E318B422DE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CF98-0D48-8A28-C2FF208291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TMG_ROUND!$L$2:$L$58</c:f>
              <c:numCache>
                <c:formatCode>0.0E+00</c:formatCode>
                <c:ptCount val="57"/>
                <c:pt idx="0">
                  <c:v>0</c:v>
                </c:pt>
                <c:pt idx="1">
                  <c:v>2.5295560356703752E-4</c:v>
                </c:pt>
                <c:pt idx="2">
                  <c:v>0</c:v>
                </c:pt>
                <c:pt idx="3">
                  <c:v>2.0522986840636529E-4</c:v>
                </c:pt>
                <c:pt idx="4">
                  <c:v>7.9429468823922502E-4</c:v>
                </c:pt>
                <c:pt idx="5">
                  <c:v>0</c:v>
                </c:pt>
                <c:pt idx="6">
                  <c:v>7.6078602461706725E-6</c:v>
                </c:pt>
                <c:pt idx="7">
                  <c:v>0</c:v>
                </c:pt>
                <c:pt idx="8">
                  <c:v>6.2590177324005911E-4</c:v>
                </c:pt>
                <c:pt idx="9">
                  <c:v>7.3011472150525422E-4</c:v>
                </c:pt>
                <c:pt idx="10">
                  <c:v>3.5072045953378012E-4</c:v>
                </c:pt>
                <c:pt idx="11">
                  <c:v>0</c:v>
                </c:pt>
                <c:pt idx="12">
                  <c:v>4.5702968978128826E-4</c:v>
                </c:pt>
                <c:pt idx="13">
                  <c:v>3.5502837440341616E-4</c:v>
                </c:pt>
                <c:pt idx="14">
                  <c:v>0</c:v>
                </c:pt>
                <c:pt idx="15">
                  <c:v>0</c:v>
                </c:pt>
                <c:pt idx="16">
                  <c:v>9.297033220533705E-5</c:v>
                </c:pt>
                <c:pt idx="17">
                  <c:v>2.0282021408539173E-4</c:v>
                </c:pt>
                <c:pt idx="18">
                  <c:v>1.5755824579582842E-2</c:v>
                </c:pt>
                <c:pt idx="19">
                  <c:v>2.1228794700716577E-2</c:v>
                </c:pt>
                <c:pt idx="20">
                  <c:v>7.1074962906649941E-4</c:v>
                </c:pt>
                <c:pt idx="21">
                  <c:v>1.9849931434458564E-2</c:v>
                </c:pt>
                <c:pt idx="22">
                  <c:v>0</c:v>
                </c:pt>
                <c:pt idx="23">
                  <c:v>0</c:v>
                </c:pt>
                <c:pt idx="24">
                  <c:v>0.24463831130219962</c:v>
                </c:pt>
                <c:pt idx="25">
                  <c:v>0</c:v>
                </c:pt>
                <c:pt idx="26">
                  <c:v>0</c:v>
                </c:pt>
                <c:pt idx="27">
                  <c:v>6.9544398518501652E-2</c:v>
                </c:pt>
                <c:pt idx="28">
                  <c:v>0</c:v>
                </c:pt>
                <c:pt idx="29">
                  <c:v>3.4619841887868525E-4</c:v>
                </c:pt>
                <c:pt idx="30">
                  <c:v>1.0876763714093955E-3</c:v>
                </c:pt>
                <c:pt idx="31">
                  <c:v>7.7169787744661125E-4</c:v>
                </c:pt>
                <c:pt idx="32">
                  <c:v>0</c:v>
                </c:pt>
                <c:pt idx="33">
                  <c:v>6.9593984204522686E-4</c:v>
                </c:pt>
                <c:pt idx="34">
                  <c:v>0</c:v>
                </c:pt>
                <c:pt idx="35">
                  <c:v>9.6920661203202924E-4</c:v>
                </c:pt>
                <c:pt idx="36">
                  <c:v>4.9643686968965141E-4</c:v>
                </c:pt>
                <c:pt idx="37">
                  <c:v>2.2257115705907209E-2</c:v>
                </c:pt>
                <c:pt idx="38">
                  <c:v>2.1839699749356886E-3</c:v>
                </c:pt>
                <c:pt idx="39">
                  <c:v>6.8015490786944822E-5</c:v>
                </c:pt>
                <c:pt idx="40">
                  <c:v>0</c:v>
                </c:pt>
                <c:pt idx="41">
                  <c:v>0</c:v>
                </c:pt>
                <c:pt idx="42">
                  <c:v>5.5245475252982445E-4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1.084461989430796E-13</c:v>
                </c:pt>
                <c:pt idx="47">
                  <c:v>2.101615554589896E-6</c:v>
                </c:pt>
                <c:pt idx="48">
                  <c:v>0</c:v>
                </c:pt>
                <c:pt idx="49">
                  <c:v>1.0950441666150773E-3</c:v>
                </c:pt>
                <c:pt idx="50">
                  <c:v>1.4541045112671086E-3</c:v>
                </c:pt>
                <c:pt idx="51">
                  <c:v>2.3915170673927724E-4</c:v>
                </c:pt>
                <c:pt idx="52">
                  <c:v>1.214198930213063E-4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3.3553422044216752E-4</c:v>
                </c:pt>
              </c:numCache>
            </c:numRef>
          </c:xVal>
          <c:yVal>
            <c:numRef>
              <c:f>IPTG_ROUND!$L$2:$L$58</c:f>
              <c:numCache>
                <c:formatCode>0.0E+00</c:formatCode>
                <c:ptCount val="57"/>
                <c:pt idx="0">
                  <c:v>0</c:v>
                </c:pt>
                <c:pt idx="1">
                  <c:v>2.4756690314775378E-3</c:v>
                </c:pt>
                <c:pt idx="2">
                  <c:v>1.1675576129957885E-3</c:v>
                </c:pt>
                <c:pt idx="3">
                  <c:v>3.108033515093595E-4</c:v>
                </c:pt>
                <c:pt idx="4">
                  <c:v>6.1140108132628948E-4</c:v>
                </c:pt>
                <c:pt idx="5">
                  <c:v>1.0295401390819973E-6</c:v>
                </c:pt>
                <c:pt idx="6">
                  <c:v>0</c:v>
                </c:pt>
                <c:pt idx="7">
                  <c:v>0</c:v>
                </c:pt>
                <c:pt idx="8">
                  <c:v>8.9890463767543065E-4</c:v>
                </c:pt>
                <c:pt idx="9">
                  <c:v>7.3011472086020423E-4</c:v>
                </c:pt>
                <c:pt idx="10">
                  <c:v>4.113826415170346E-4</c:v>
                </c:pt>
                <c:pt idx="11">
                  <c:v>6.5823958848523218E-13</c:v>
                </c:pt>
                <c:pt idx="12">
                  <c:v>4.9561114602624705E-4</c:v>
                </c:pt>
                <c:pt idx="13">
                  <c:v>4.9598425259178786E-4</c:v>
                </c:pt>
                <c:pt idx="14">
                  <c:v>0</c:v>
                </c:pt>
                <c:pt idx="15">
                  <c:v>2.8572040390791701E-5</c:v>
                </c:pt>
                <c:pt idx="16">
                  <c:v>0.14977421460360071</c:v>
                </c:pt>
                <c:pt idx="17">
                  <c:v>3.7408537740957318E-4</c:v>
                </c:pt>
                <c:pt idx="18">
                  <c:v>2.285262204729958E-2</c:v>
                </c:pt>
                <c:pt idx="19">
                  <c:v>0</c:v>
                </c:pt>
                <c:pt idx="20">
                  <c:v>9.2010121538705953E-4</c:v>
                </c:pt>
                <c:pt idx="21">
                  <c:v>6.3927948785256396E-3</c:v>
                </c:pt>
                <c:pt idx="22">
                  <c:v>0</c:v>
                </c:pt>
                <c:pt idx="23">
                  <c:v>8.4821229061147701E-5</c:v>
                </c:pt>
                <c:pt idx="24">
                  <c:v>0</c:v>
                </c:pt>
                <c:pt idx="25">
                  <c:v>0</c:v>
                </c:pt>
                <c:pt idx="26">
                  <c:v>7.6430489793012895E-5</c:v>
                </c:pt>
                <c:pt idx="27">
                  <c:v>0</c:v>
                </c:pt>
                <c:pt idx="28">
                  <c:v>0</c:v>
                </c:pt>
                <c:pt idx="29">
                  <c:v>8.1366149420486695E-4</c:v>
                </c:pt>
                <c:pt idx="30">
                  <c:v>8.898324044610544E-4</c:v>
                </c:pt>
                <c:pt idx="31">
                  <c:v>9.2993068498117544E-4</c:v>
                </c:pt>
                <c:pt idx="32">
                  <c:v>0</c:v>
                </c:pt>
                <c:pt idx="33">
                  <c:v>6.8269889947841474E-4</c:v>
                </c:pt>
                <c:pt idx="34">
                  <c:v>1.5226608195181401E-4</c:v>
                </c:pt>
                <c:pt idx="35">
                  <c:v>1.2929990961562407E-2</c:v>
                </c:pt>
                <c:pt idx="36">
                  <c:v>9.6749425353749759E-4</c:v>
                </c:pt>
                <c:pt idx="37">
                  <c:v>6.5011371319012761E-3</c:v>
                </c:pt>
                <c:pt idx="38">
                  <c:v>8.3511987683046098E-3</c:v>
                </c:pt>
                <c:pt idx="39">
                  <c:v>3.6791426822971381E-2</c:v>
                </c:pt>
                <c:pt idx="40">
                  <c:v>1.9165048677029154E-5</c:v>
                </c:pt>
                <c:pt idx="41">
                  <c:v>1.5602003931856009E-15</c:v>
                </c:pt>
                <c:pt idx="42">
                  <c:v>1.0661401362441051E-3</c:v>
                </c:pt>
                <c:pt idx="43">
                  <c:v>2.3546336707784009E-4</c:v>
                </c:pt>
                <c:pt idx="44">
                  <c:v>0</c:v>
                </c:pt>
                <c:pt idx="45">
                  <c:v>3.0573294885609842E-4</c:v>
                </c:pt>
                <c:pt idx="46">
                  <c:v>8.2483442079101953E-5</c:v>
                </c:pt>
                <c:pt idx="47">
                  <c:v>0</c:v>
                </c:pt>
                <c:pt idx="48">
                  <c:v>-2.2865816217000736E-10</c:v>
                </c:pt>
                <c:pt idx="49">
                  <c:v>2.4894746250073551E-3</c:v>
                </c:pt>
                <c:pt idx="50">
                  <c:v>4.6397029554361953E-3</c:v>
                </c:pt>
                <c:pt idx="51">
                  <c:v>8.2373008172873679E-4</c:v>
                </c:pt>
                <c:pt idx="52">
                  <c:v>3.6287861669518181E-4</c:v>
                </c:pt>
                <c:pt idx="53">
                  <c:v>2.8766729539948701E-4</c:v>
                </c:pt>
                <c:pt idx="54">
                  <c:v>0</c:v>
                </c:pt>
                <c:pt idx="55">
                  <c:v>0</c:v>
                </c:pt>
                <c:pt idx="56">
                  <c:v>2.32816176486308E-3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CF98-0D48-8A28-C2FF20829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TMG</a:t>
                </a:r>
              </a:p>
            </c:rich>
          </c:tx>
          <c:layout>
            <c:manualLayout>
              <c:xMode val="edge"/>
              <c:yMode val="edge"/>
              <c:x val="0.47654419119599367"/>
              <c:y val="0.16625005345921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IPTG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IPTG vs DNA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3343A92-CFDD-6842-A013-7DD3F28AEA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4A8-7C42-9EEF-1BA947DDFC2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12AF71F-9B12-9B4B-9959-1DD71C31D7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4A8-7C42-9EEF-1BA947DDFC2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736B127-5FD3-9241-9971-B66E37CDB1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4A8-7C42-9EEF-1BA947DDFC2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1A66E23-2BAA-9A40-A9AF-93B0E7D3A0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4A8-7C42-9EEF-1BA947DDFC2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7F304CD-5B82-3A4C-BBEF-6853BDAF1C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4A8-7C42-9EEF-1BA947DDFC2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045BF0D-A2D9-3C4C-BE52-29A14AD1DE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4A8-7C42-9EEF-1BA947DDFC2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FE24E0E-0971-FB45-9A10-E5CC2430C9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4A8-7C42-9EEF-1BA947DDFC2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AA10A6E-C6C5-F94F-B3A3-3FD4D47EA4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4A8-7C42-9EEF-1BA947DDFC2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6194FC7-AE63-4E48-B62A-9CCBE8814D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4A8-7C42-9EEF-1BA947DDFC2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EEB61A0-591E-FA4B-BB29-9E67C5A929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4A8-7C42-9EEF-1BA947DDFC2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6D03AD5-39ED-804A-859C-4905FA23F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4A8-7C42-9EEF-1BA947DDFC2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7AEC04A-A794-A54D-9B9E-FCBCF7E3C8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4A8-7C42-9EEF-1BA947DDFC2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511AF2A-67B4-5945-975A-361E52B888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4A8-7C42-9EEF-1BA947DDFC2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82CD1A3-7E0B-6544-81B9-CCF0045A6A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4A8-7C42-9EEF-1BA947DDFC2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B335ACD-C518-B940-9855-746207AABD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4A8-7C42-9EEF-1BA947DDFC2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EEDB69B-C6A7-134D-8514-244ED347AC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4A8-7C42-9EEF-1BA947DDFC2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E445A26-7885-6543-813E-0A1A73A49B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4A8-7C42-9EEF-1BA947DDFC2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8882443-3AE3-A745-856B-78F21CD128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4A8-7C42-9EEF-1BA947DDFC2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E5084EB-F19F-D04F-8BF9-E0ABD0A3AB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4A8-7C42-9EEF-1BA947DDFC2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636D12B-BC73-3F43-A694-50A79E0A53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4A8-7C42-9EEF-1BA947DDFC2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83AA911-02CC-D144-96D4-A189A5BDCF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4A8-7C42-9EEF-1BA947DDFC2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CEED4EA-5EB0-7D44-AC8B-7B3639A938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4A8-7C42-9EEF-1BA947DDFC2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55FB071-99E6-E343-8CA8-3C57BC5D23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4A8-7C42-9EEF-1BA947DDFC2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547EDA3-FF9A-3E4D-A647-8D6C1EEB51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4A8-7C42-9EEF-1BA947DDFC2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FEA8FDF-3A68-7144-B0FD-4654074ADE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4A8-7C42-9EEF-1BA947DDFC2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8DC7AE7-632D-634C-8433-3207B5BA5B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4A8-7C42-9EEF-1BA947DDFC2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B56A1DA-A839-A44E-BE3A-2306A4FA9E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4A8-7C42-9EEF-1BA947DDFC2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633FE17-6B55-1F43-8C53-26AF3EEE0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4A8-7C42-9EEF-1BA947DDFC2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0B03D6D-DE5B-4940-ABDF-E409C7A6F6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4A8-7C42-9EEF-1BA947DDFC2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178015A-DF33-3E43-95E5-FCE460FBFB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4A8-7C42-9EEF-1BA947DDFC2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525C481-AB24-EF49-A763-C136C14B54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4A8-7C42-9EEF-1BA947DDFC2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2DC93F2-7ADD-044D-AC93-31684F97DA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4A8-7C42-9EEF-1BA947DDFC2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E2F4B7A-089E-FB40-9640-E0A03E8214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4A8-7C42-9EEF-1BA947DDFC2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F7F0018-9EDA-0747-AE2C-5C4A91BF1D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4A8-7C42-9EEF-1BA947DDFC2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7740C3E-1968-D44C-8A23-C2C9026C29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4A8-7C42-9EEF-1BA947DDFC2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B49B1AF-4B02-354D-9935-141EC2F55A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4A8-7C42-9EEF-1BA947DDFC2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B03151A-80FF-3B44-BBE8-03882F825F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4A8-7C42-9EEF-1BA947DDFC2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FB6DC87-BA57-7D43-85E3-24CA7A8EB4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4A8-7C42-9EEF-1BA947DDFC2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8D7E8E9-8750-5142-A3DA-30C756F6BA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4A8-7C42-9EEF-1BA947DDFC2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1EF330C-7014-8C45-993B-4382D9DAB4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4A8-7C42-9EEF-1BA947DDFC2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B3AC280-ADB0-934A-9B1B-142469BCB6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4A8-7C42-9EEF-1BA947DDFC2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79EB178-8E9C-4B42-A4CD-B72B277C19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4A8-7C42-9EEF-1BA947DDFC2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74E23DC-363F-0F47-991A-94C6C9607A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4A8-7C42-9EEF-1BA947DDFC2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0165994-C79E-F64E-B92B-905B49591E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4A8-7C42-9EEF-1BA947DDFC2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0B70897-F061-5F45-8EE7-2055046E8A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4A8-7C42-9EEF-1BA947DDFC2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CDBE9E3B-F894-4844-8E21-640C0DD892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4A8-7C42-9EEF-1BA947DDFC2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4FDB448D-A568-B54C-A357-217973CAFA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4A8-7C42-9EEF-1BA947DDFC2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84D5862-1EEB-034D-868D-1F253B3029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4A8-7C42-9EEF-1BA947DDFC2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46096D1-CAA6-964F-AD88-959E134EF1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4A8-7C42-9EEF-1BA947DDFC2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466944A-2F11-844B-A329-3B39F4DFFF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4A8-7C42-9EEF-1BA947DDFC2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7D12012-C24E-2B46-88A3-81B8D6D665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4A8-7C42-9EEF-1BA947DDFC27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C5A78E7-2647-5F4A-A24A-F69EDEFBF0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84A8-7C42-9EEF-1BA947DDFC2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9C8B4686-193F-4D47-9E7B-D8CE7742CA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4A8-7C42-9EEF-1BA947DDFC27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2AAC743F-2958-3A45-B03F-03B28AC438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4A8-7C42-9EEF-1BA947DDFC2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45DDC26-4154-784A-9F9F-D9886860CC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4A8-7C42-9EEF-1BA947DDFC27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D386A70-34AB-724E-87CA-549B8735AF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4A8-7C42-9EEF-1BA947DDFC27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87FB038-FF9C-794E-8E65-4B2BF9449D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84A8-7C42-9EEF-1BA947DDFC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IPTG_ROUND!$L$2:$L$58</c:f>
              <c:numCache>
                <c:formatCode>0.0E+00</c:formatCode>
                <c:ptCount val="57"/>
                <c:pt idx="0">
                  <c:v>0</c:v>
                </c:pt>
                <c:pt idx="1">
                  <c:v>2.4756690314775378E-3</c:v>
                </c:pt>
                <c:pt idx="2">
                  <c:v>1.1675576129957885E-3</c:v>
                </c:pt>
                <c:pt idx="3">
                  <c:v>3.108033515093595E-4</c:v>
                </c:pt>
                <c:pt idx="4">
                  <c:v>6.1140108132628948E-4</c:v>
                </c:pt>
                <c:pt idx="5">
                  <c:v>1.0295401390819973E-6</c:v>
                </c:pt>
                <c:pt idx="6">
                  <c:v>0</c:v>
                </c:pt>
                <c:pt idx="7">
                  <c:v>0</c:v>
                </c:pt>
                <c:pt idx="8">
                  <c:v>8.9890463767543065E-4</c:v>
                </c:pt>
                <c:pt idx="9">
                  <c:v>7.3011472086020423E-4</c:v>
                </c:pt>
                <c:pt idx="10">
                  <c:v>4.113826415170346E-4</c:v>
                </c:pt>
                <c:pt idx="11">
                  <c:v>6.5823958848523218E-13</c:v>
                </c:pt>
                <c:pt idx="12">
                  <c:v>4.9561114602624705E-4</c:v>
                </c:pt>
                <c:pt idx="13">
                  <c:v>4.9598425259178786E-4</c:v>
                </c:pt>
                <c:pt idx="14">
                  <c:v>0</c:v>
                </c:pt>
                <c:pt idx="15">
                  <c:v>2.8572040390791701E-5</c:v>
                </c:pt>
                <c:pt idx="16">
                  <c:v>0.14977421460360071</c:v>
                </c:pt>
                <c:pt idx="17">
                  <c:v>3.7408537740957318E-4</c:v>
                </c:pt>
                <c:pt idx="18">
                  <c:v>2.285262204729958E-2</c:v>
                </c:pt>
                <c:pt idx="19">
                  <c:v>0</c:v>
                </c:pt>
                <c:pt idx="20">
                  <c:v>9.2010121538705953E-4</c:v>
                </c:pt>
                <c:pt idx="21">
                  <c:v>6.3927948785256396E-3</c:v>
                </c:pt>
                <c:pt idx="22">
                  <c:v>0</c:v>
                </c:pt>
                <c:pt idx="23">
                  <c:v>8.4821229061147701E-5</c:v>
                </c:pt>
                <c:pt idx="24">
                  <c:v>0</c:v>
                </c:pt>
                <c:pt idx="25">
                  <c:v>0</c:v>
                </c:pt>
                <c:pt idx="26">
                  <c:v>7.6430489793012895E-5</c:v>
                </c:pt>
                <c:pt idx="27">
                  <c:v>0</c:v>
                </c:pt>
                <c:pt idx="28">
                  <c:v>0</c:v>
                </c:pt>
                <c:pt idx="29">
                  <c:v>8.1366149420486695E-4</c:v>
                </c:pt>
                <c:pt idx="30">
                  <c:v>8.898324044610544E-4</c:v>
                </c:pt>
                <c:pt idx="31">
                  <c:v>9.2993068498117544E-4</c:v>
                </c:pt>
                <c:pt idx="32">
                  <c:v>0</c:v>
                </c:pt>
                <c:pt idx="33">
                  <c:v>6.8269889947841474E-4</c:v>
                </c:pt>
                <c:pt idx="34">
                  <c:v>1.5226608195181401E-4</c:v>
                </c:pt>
                <c:pt idx="35">
                  <c:v>1.2929990961562407E-2</c:v>
                </c:pt>
                <c:pt idx="36">
                  <c:v>9.6749425353749759E-4</c:v>
                </c:pt>
                <c:pt idx="37">
                  <c:v>6.5011371319012761E-3</c:v>
                </c:pt>
                <c:pt idx="38">
                  <c:v>8.3511987683046098E-3</c:v>
                </c:pt>
                <c:pt idx="39">
                  <c:v>3.6791426822971381E-2</c:v>
                </c:pt>
                <c:pt idx="40">
                  <c:v>1.9165048677029154E-5</c:v>
                </c:pt>
                <c:pt idx="41">
                  <c:v>1.5602003931856009E-15</c:v>
                </c:pt>
                <c:pt idx="42">
                  <c:v>1.0661401362441051E-3</c:v>
                </c:pt>
                <c:pt idx="43">
                  <c:v>2.3546336707784009E-4</c:v>
                </c:pt>
                <c:pt idx="44">
                  <c:v>0</c:v>
                </c:pt>
                <c:pt idx="45">
                  <c:v>3.0573294885609842E-4</c:v>
                </c:pt>
                <c:pt idx="46">
                  <c:v>8.2483442079101953E-5</c:v>
                </c:pt>
                <c:pt idx="47">
                  <c:v>0</c:v>
                </c:pt>
                <c:pt idx="48">
                  <c:v>-2.2865816217000736E-10</c:v>
                </c:pt>
                <c:pt idx="49">
                  <c:v>2.4894746250073551E-3</c:v>
                </c:pt>
                <c:pt idx="50">
                  <c:v>4.6397029554361953E-3</c:v>
                </c:pt>
                <c:pt idx="51">
                  <c:v>8.2373008172873679E-4</c:v>
                </c:pt>
                <c:pt idx="52">
                  <c:v>3.6287861669518181E-4</c:v>
                </c:pt>
                <c:pt idx="53">
                  <c:v>2.8766729539948701E-4</c:v>
                </c:pt>
                <c:pt idx="54">
                  <c:v>0</c:v>
                </c:pt>
                <c:pt idx="55">
                  <c:v>0</c:v>
                </c:pt>
                <c:pt idx="56">
                  <c:v>2.32816176486308E-3</c:v>
                </c:pt>
              </c:numCache>
            </c:numRef>
          </c:xVal>
          <c:yVal>
            <c:numRef>
              <c:f>DNA_ROUND!$L$2:$L$58</c:f>
              <c:numCache>
                <c:formatCode>0.0E+00</c:formatCode>
                <c:ptCount val="57"/>
                <c:pt idx="0">
                  <c:v>2.7015686391926589E-6</c:v>
                </c:pt>
                <c:pt idx="1">
                  <c:v>4.8749948746175444E-6</c:v>
                </c:pt>
                <c:pt idx="2">
                  <c:v>2.0407175502260865E-4</c:v>
                </c:pt>
                <c:pt idx="3">
                  <c:v>0</c:v>
                </c:pt>
                <c:pt idx="4">
                  <c:v>4.5486079401055947E-4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1.8469632170379027E-4</c:v>
                </c:pt>
                <c:pt idx="9">
                  <c:v>1.0454830023533662E-3</c:v>
                </c:pt>
                <c:pt idx="10">
                  <c:v>0</c:v>
                </c:pt>
                <c:pt idx="11">
                  <c:v>2.3506763877007568E-5</c:v>
                </c:pt>
                <c:pt idx="12">
                  <c:v>3.8199948656846595E-3</c:v>
                </c:pt>
                <c:pt idx="13">
                  <c:v>2.1059269083875903E-4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6.9423203087767924E-4</c:v>
                </c:pt>
                <c:pt idx="21">
                  <c:v>0</c:v>
                </c:pt>
                <c:pt idx="22">
                  <c:v>0</c:v>
                </c:pt>
                <c:pt idx="23">
                  <c:v>7.3268620320252729E-5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1.226924957921235E-8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3.1785131056651008E-4</c:v>
                </c:pt>
                <c:pt idx="34">
                  <c:v>8.6240266700159877E-4</c:v>
                </c:pt>
                <c:pt idx="35">
                  <c:v>4.7872684521633617E-2</c:v>
                </c:pt>
                <c:pt idx="36">
                  <c:v>6.7145758817995448E-4</c:v>
                </c:pt>
                <c:pt idx="37">
                  <c:v>1.2271244471130662E-8</c:v>
                </c:pt>
                <c:pt idx="38">
                  <c:v>4.1138198310898171E-3</c:v>
                </c:pt>
                <c:pt idx="39">
                  <c:v>1.1075686888138942E-2</c:v>
                </c:pt>
                <c:pt idx="40">
                  <c:v>1.7254708746839383E-5</c:v>
                </c:pt>
                <c:pt idx="41">
                  <c:v>0</c:v>
                </c:pt>
                <c:pt idx="42">
                  <c:v>8.8757132323101355E-4</c:v>
                </c:pt>
                <c:pt idx="43">
                  <c:v>1.8243753182957509E-4</c:v>
                </c:pt>
                <c:pt idx="44">
                  <c:v>1.4551618840762904E-4</c:v>
                </c:pt>
                <c:pt idx="45">
                  <c:v>0</c:v>
                </c:pt>
                <c:pt idx="46">
                  <c:v>1.6588890011836163E-5</c:v>
                </c:pt>
                <c:pt idx="47">
                  <c:v>0</c:v>
                </c:pt>
                <c:pt idx="48">
                  <c:v>6.3601753861146566E-5</c:v>
                </c:pt>
                <c:pt idx="49">
                  <c:v>0</c:v>
                </c:pt>
                <c:pt idx="50">
                  <c:v>6.200685130122818E-3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8.3221695876986926E-3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84A8-7C42-9EEF-1BA947DDF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IPTG</a:t>
                </a:r>
              </a:p>
            </c:rich>
          </c:tx>
          <c:layout>
            <c:manualLayout>
              <c:xMode val="edge"/>
              <c:yMode val="edge"/>
              <c:x val="0.43440122518484814"/>
              <c:y val="0.166250056810434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DNA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DNA vs ONPFDNA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B75B58D-4A60-624C-BAC1-EB0CBB3BA5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509-DD41-B8F2-18C09C57665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77609CC-9B14-C242-BA6E-1D8A3E506D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509-DD41-B8F2-18C09C57665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CDD13D8-726F-1644-AB3D-1CC3261094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509-DD41-B8F2-18C09C57665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B8E2CE-BEFE-F34A-ADEF-3E65EB3895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509-DD41-B8F2-18C09C57665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CD124F6-E7FD-1640-86AA-4CF0E2937F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509-DD41-B8F2-18C09C57665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12D5B1B-A2A2-4844-B477-A76C915CA8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509-DD41-B8F2-18C09C57665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E6003BD-7320-3C4C-ABA6-89B2F954C6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509-DD41-B8F2-18C09C57665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666DD7E-F151-CC4A-9650-8696F12316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509-DD41-B8F2-18C09C57665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C05419C-EE32-AA4B-A36F-AD7C729065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509-DD41-B8F2-18C09C57665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FCF09D7-440B-6743-8EE7-39DF62E738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509-DD41-B8F2-18C09C57665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2F308E9-16A6-AE42-BF2B-DAC0A5A869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509-DD41-B8F2-18C09C57665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380BB70-8ACA-124C-A8B6-19087A7352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509-DD41-B8F2-18C09C57665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8BBDD60-FEFC-AE41-96C1-956BD10D28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509-DD41-B8F2-18C09C57665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6BD6CD6-6A82-9346-AE1A-DC818F65AD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509-DD41-B8F2-18C09C57665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776C696-99CD-7446-9B2D-AA1E5A76D3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509-DD41-B8F2-18C09C57665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2B6F48F-1231-5245-8BAF-7766146891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509-DD41-B8F2-18C09C57665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372382A-E6A0-E849-A810-2D4E5CB5FD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509-DD41-B8F2-18C09C57665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45B1D00-3620-5148-AE42-F5D0EFDCAE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509-DD41-B8F2-18C09C57665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686B82E-D283-8F4C-8031-D395B58B27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509-DD41-B8F2-18C09C57665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BC02447-F127-794E-AC81-7E32D8390B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509-DD41-B8F2-18C09C57665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821724B-2044-F941-95A7-11D9304E26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509-DD41-B8F2-18C09C57665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8CED866-F048-2A4A-AD15-172D1D724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509-DD41-B8F2-18C09C57665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B8D1ABC-9E87-0048-B706-D561F1F269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509-DD41-B8F2-18C09C57665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BCBE36B-3319-4D4E-9986-1FEDB2BCD3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509-DD41-B8F2-18C09C57665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E09E966-1D61-1C4E-8787-254EC45567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509-DD41-B8F2-18C09C57665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506CC3F-83A9-0B48-809E-9ECCDD6156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509-DD41-B8F2-18C09C57665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E196AEF-6C4C-924A-81CA-E831EBD2AA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509-DD41-B8F2-18C09C57665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67E7217-82C0-964A-A7B4-D34559798B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509-DD41-B8F2-18C09C57665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3271B8F-EC61-AE4F-B32D-9B84720289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509-DD41-B8F2-18C09C57665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2DFB1FC-CDF2-0441-9FEB-9E36376DF5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509-DD41-B8F2-18C09C57665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BFAFB0C-A565-274F-9CFB-569E62328D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509-DD41-B8F2-18C09C57665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64A35B6-6972-BF49-A32E-89D4048841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509-DD41-B8F2-18C09C57665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28B6228-0011-404B-89FA-B50D7F0DE7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509-DD41-B8F2-18C09C57665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1E8BAE5-A1EA-8B47-8271-DD7A3A17AB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509-DD41-B8F2-18C09C57665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7C058AF-4103-9642-852F-84E302EFC5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509-DD41-B8F2-18C09C57665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61AD15C-D8B8-C542-A92B-299B024D26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509-DD41-B8F2-18C09C57665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F8E58DB-D5DA-B84D-B284-2082926D4C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509-DD41-B8F2-18C09C57665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BBB46CC-F3D2-4946-988E-F1EB353536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509-DD41-B8F2-18C09C57665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4EA8F7B-8462-7E42-BADD-1F389FAA1B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509-DD41-B8F2-18C09C57665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0138AC6-9F1F-7E40-8CD1-4FBDB1F821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509-DD41-B8F2-18C09C57665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74DD9AF-AB64-0F4F-B1A4-04E9E17F4F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509-DD41-B8F2-18C09C57665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8756604-25E6-1045-B69E-EC0584EB54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509-DD41-B8F2-18C09C57665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10ED2D6-3384-6B44-AE7C-39DAA75894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509-DD41-B8F2-18C09C57665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DAB8316-7AEE-AB4D-B536-8A68EF3CBA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509-DD41-B8F2-18C09C57665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E3FDE05-1FCD-2A41-B750-34B11443F1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509-DD41-B8F2-18C09C57665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FD2170F-0BA1-4043-9949-55C77A6D07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509-DD41-B8F2-18C09C57665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C817182-594D-7D42-AE9A-5D507A460B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509-DD41-B8F2-18C09C5766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03B34C3-66D9-CF46-993D-A6A2113FC8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509-DD41-B8F2-18C09C57665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7E9DA79-8C8F-D445-95BC-ECE8298116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509-DD41-B8F2-18C09C57665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EE123DB-2089-854B-84D6-D74BB80CB0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509-DD41-B8F2-18C09C57665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6F0E076-9ACE-B041-A107-13121C8040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509-DD41-B8F2-18C09C57665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E2B5B77-4FFF-5349-8D9C-CC76774D09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509-DD41-B8F2-18C09C57665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75CEE8CF-90DD-DF41-B035-9DF454A810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509-DD41-B8F2-18C09C57665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BDC79F4F-EA31-4147-9A24-C58E64FF56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3509-DD41-B8F2-18C09C57665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D4527105-C8EF-9245-A0E1-166DECB1B5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509-DD41-B8F2-18C09C57665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DE447136-1428-ED44-8A0A-A6589CAA0C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509-DD41-B8F2-18C09C57665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B31BED0-37B6-D745-A538-B5C637B707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3509-DD41-B8F2-18C09C576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DNA_ROUND!$L$2:$L$58</c:f>
              <c:numCache>
                <c:formatCode>0.0E+00</c:formatCode>
                <c:ptCount val="57"/>
                <c:pt idx="0">
                  <c:v>2.7015686391926589E-6</c:v>
                </c:pt>
                <c:pt idx="1">
                  <c:v>4.8749948746175444E-6</c:v>
                </c:pt>
                <c:pt idx="2">
                  <c:v>2.0407175502260865E-4</c:v>
                </c:pt>
                <c:pt idx="3">
                  <c:v>0</c:v>
                </c:pt>
                <c:pt idx="4">
                  <c:v>4.5486079401055947E-4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1.8469632170379027E-4</c:v>
                </c:pt>
                <c:pt idx="9">
                  <c:v>1.0454830023533662E-3</c:v>
                </c:pt>
                <c:pt idx="10">
                  <c:v>0</c:v>
                </c:pt>
                <c:pt idx="11">
                  <c:v>2.3506763877007568E-5</c:v>
                </c:pt>
                <c:pt idx="12">
                  <c:v>3.8199948656846595E-3</c:v>
                </c:pt>
                <c:pt idx="13">
                  <c:v>2.1059269083875903E-4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6.9423203087767924E-4</c:v>
                </c:pt>
                <c:pt idx="21">
                  <c:v>0</c:v>
                </c:pt>
                <c:pt idx="22">
                  <c:v>0</c:v>
                </c:pt>
                <c:pt idx="23">
                  <c:v>7.3268620320252729E-5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1.226924957921235E-8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3.1785131056651008E-4</c:v>
                </c:pt>
                <c:pt idx="34">
                  <c:v>8.6240266700159877E-4</c:v>
                </c:pt>
                <c:pt idx="35">
                  <c:v>4.7872684521633617E-2</c:v>
                </c:pt>
                <c:pt idx="36">
                  <c:v>6.7145758817995448E-4</c:v>
                </c:pt>
                <c:pt idx="37">
                  <c:v>1.2271244471130662E-8</c:v>
                </c:pt>
                <c:pt idx="38">
                  <c:v>4.1138198310898171E-3</c:v>
                </c:pt>
                <c:pt idx="39">
                  <c:v>1.1075686888138942E-2</c:v>
                </c:pt>
                <c:pt idx="40">
                  <c:v>1.7254708746839383E-5</c:v>
                </c:pt>
                <c:pt idx="41">
                  <c:v>0</c:v>
                </c:pt>
                <c:pt idx="42">
                  <c:v>8.8757132323101355E-4</c:v>
                </c:pt>
                <c:pt idx="43">
                  <c:v>1.8243753182957509E-4</c:v>
                </c:pt>
                <c:pt idx="44">
                  <c:v>1.4551618840762904E-4</c:v>
                </c:pt>
                <c:pt idx="45">
                  <c:v>0</c:v>
                </c:pt>
                <c:pt idx="46">
                  <c:v>1.6588890011836163E-5</c:v>
                </c:pt>
                <c:pt idx="47">
                  <c:v>0</c:v>
                </c:pt>
                <c:pt idx="48">
                  <c:v>6.3601753861146566E-5</c:v>
                </c:pt>
                <c:pt idx="49">
                  <c:v>0</c:v>
                </c:pt>
                <c:pt idx="50">
                  <c:v>6.200685130122818E-3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8.3221695876986926E-3</c:v>
                </c:pt>
              </c:numCache>
            </c:numRef>
          </c:xVal>
          <c:yVal>
            <c:numRef>
              <c:f>ONPFDNA_ROUND!$L$2:$L$58</c:f>
              <c:numCache>
                <c:formatCode>0.0E+00</c:formatCode>
                <c:ptCount val="57"/>
                <c:pt idx="0">
                  <c:v>0</c:v>
                </c:pt>
                <c:pt idx="1">
                  <c:v>1.2535539286773513E-5</c:v>
                </c:pt>
                <c:pt idx="2">
                  <c:v>0</c:v>
                </c:pt>
                <c:pt idx="3">
                  <c:v>0</c:v>
                </c:pt>
                <c:pt idx="4">
                  <c:v>4.352553822835264E-4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3.3688652818670807E-4</c:v>
                </c:pt>
                <c:pt idx="9">
                  <c:v>4.3059812012364203E-2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2.13216325592435E-4</c:v>
                </c:pt>
                <c:pt idx="14">
                  <c:v>0</c:v>
                </c:pt>
                <c:pt idx="15">
                  <c:v>3.2907318135206177E-4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4.1681927402915464E-4</c:v>
                </c:pt>
                <c:pt idx="21">
                  <c:v>1.4345597824298261E-2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4.1423161834806187E-4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1.4919032230650622E-4</c:v>
                </c:pt>
                <c:pt idx="35">
                  <c:v>7.2242515311660789E-4</c:v>
                </c:pt>
                <c:pt idx="36">
                  <c:v>4.3703965289595655E-4</c:v>
                </c:pt>
                <c:pt idx="37">
                  <c:v>4.0334533913921768E-4</c:v>
                </c:pt>
                <c:pt idx="38">
                  <c:v>3.2408711418871396E-4</c:v>
                </c:pt>
                <c:pt idx="39">
                  <c:v>4.2766781937366913E-4</c:v>
                </c:pt>
                <c:pt idx="40">
                  <c:v>6.3287048586715808E-6</c:v>
                </c:pt>
                <c:pt idx="41">
                  <c:v>0</c:v>
                </c:pt>
                <c:pt idx="42">
                  <c:v>7.3461161893359733E-4</c:v>
                </c:pt>
                <c:pt idx="43">
                  <c:v>9.8775603889852873E-6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8.5842839054771638E-6</c:v>
                </c:pt>
                <c:pt idx="50">
                  <c:v>3.4167654125670597E-4</c:v>
                </c:pt>
                <c:pt idx="51">
                  <c:v>1.6438843719971738E-6</c:v>
                </c:pt>
                <c:pt idx="52">
                  <c:v>6.2875757552315104E-8</c:v>
                </c:pt>
                <c:pt idx="53">
                  <c:v>0</c:v>
                </c:pt>
                <c:pt idx="54">
                  <c:v>1.6349387576826173E-7</c:v>
                </c:pt>
                <c:pt idx="55">
                  <c:v>0</c:v>
                </c:pt>
                <c:pt idx="56">
                  <c:v>4.0410031536784905E-3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3509-DD41-B8F2-18C09C576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DNA</a:t>
                </a:r>
              </a:p>
            </c:rich>
          </c:tx>
          <c:layout>
            <c:manualLayout>
              <c:xMode val="edge"/>
              <c:yMode val="edge"/>
              <c:x val="0.42939389302087755"/>
              <c:y val="0.166250120806201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ONPFDNA</a:t>
                </a:r>
              </a:p>
            </c:rich>
          </c:tx>
          <c:layout>
            <c:manualLayout>
              <c:xMode val="edge"/>
              <c:yMode val="edge"/>
              <c:x val="0.91251021913488262"/>
              <c:y val="0.451900082817964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TMG vs IPTG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04DB27C-9514-334C-A81E-98E438FD80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35-0345-88EA-5B4E2BE5A2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530279-6AF5-934E-904E-C0BFAC6661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335-0345-88EA-5B4E2BE5A2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D18E743-9178-D647-8198-E38E486916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35-0345-88EA-5B4E2BE5A2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7C914BB-4B0C-4C42-9B9D-15B0B6DB2F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35-0345-88EA-5B4E2BE5A2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A50A7BC-EBBE-7641-A34E-E9A49AD9B4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35-0345-88EA-5B4E2BE5A29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74DD96C-2776-2849-9827-08DE0332C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35-0345-88EA-5B4E2BE5A2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B2A869D-65F7-F047-973F-3966B0D740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35-0345-88EA-5B4E2BE5A2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AB66AD8-DA74-8B4B-B0C7-A2F43FC030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35-0345-88EA-5B4E2BE5A2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05ED92F-BFCA-9D48-BF02-CF2F797054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335-0345-88EA-5B4E2BE5A2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88DD7C-B89C-544F-8B0D-8A353C724D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335-0345-88EA-5B4E2BE5A29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06B8B9A-164F-2F46-A5B4-72BDEDA688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335-0345-88EA-5B4E2BE5A29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298D752-4F10-C140-9A72-922D1FD921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335-0345-88EA-5B4E2BE5A29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AE03296-0EFF-634A-8CF8-7A1D6CBCE3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335-0345-88EA-5B4E2BE5A29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CC86779-A5B5-4F4F-BE37-0CE943DAB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335-0345-88EA-5B4E2BE5A29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9762C2D-8E60-C14E-9CD4-679DCD385B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335-0345-88EA-5B4E2BE5A29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CB33DB3-AC02-F440-A5B0-96BF5C7D91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335-0345-88EA-5B4E2BE5A29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E146FC0-01E6-E242-93E8-286A44CFB1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335-0345-88EA-5B4E2BE5A29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55CB690-2FA4-7244-ACF4-C70FD3313F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335-0345-88EA-5B4E2BE5A29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E086647-0F7C-0740-ACB6-5107A7102B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335-0345-88EA-5B4E2BE5A29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74B78DC-0A47-DE4C-A669-CEE2FA1597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335-0345-88EA-5B4E2BE5A29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630B2FD-4279-C740-A578-802B20156F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335-0345-88EA-5B4E2BE5A29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64E742C-9FA5-564E-BFB2-6DEBF10BE6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335-0345-88EA-5B4E2BE5A29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5548056-B437-1C42-803F-7030FAF981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335-0345-88EA-5B4E2BE5A29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3C9A45E-9383-A34D-B13E-90AAA21CBE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335-0345-88EA-5B4E2BE5A29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F0C21F6-D55B-B749-93C5-2711A228D2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335-0345-88EA-5B4E2BE5A29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4936A1B-D627-7942-8256-B0D571ADA3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335-0345-88EA-5B4E2BE5A29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77A6651-D906-F543-B32E-46851408E9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335-0345-88EA-5B4E2BE5A29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87588D1-AE4B-824B-AA5C-B3B8C0B18A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335-0345-88EA-5B4E2BE5A29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159F9DE-DD5A-AD4E-B5D0-2B8DFEA6C4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335-0345-88EA-5B4E2BE5A29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745E900-EC09-B747-B8A2-05367CCC7A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335-0345-88EA-5B4E2BE5A29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E05B0B4-0209-C94B-B5CC-52D50DB5A5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335-0345-88EA-5B4E2BE5A29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8ED2E94-E0D6-7947-A5E8-F4C1DB7520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335-0345-88EA-5B4E2BE5A29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B932C90-E548-5D4D-8B5F-5F5C6EB64C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335-0345-88EA-5B4E2BE5A29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BCBEF2B-E2E5-1D4F-A19B-5259C00469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335-0345-88EA-5B4E2BE5A29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5A4C2F4-F089-7540-AE7C-FC80D18E92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335-0345-88EA-5B4E2BE5A29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F441A65-5D95-714F-8C94-033D11CA0F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335-0345-88EA-5B4E2BE5A29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AA7F550-09E8-3F45-B33E-C02EAB5AD1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335-0345-88EA-5B4E2BE5A29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E3AAEFB-9245-CC48-A308-8CBFC57E22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335-0345-88EA-5B4E2BE5A29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A9E34BE-63FD-BE44-9C7A-361DCC5119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335-0345-88EA-5B4E2BE5A29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78506EA-5C3A-4A47-A907-5E6759AC4A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335-0345-88EA-5B4E2BE5A29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653388F-C02F-7A4D-A115-FA69779192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335-0345-88EA-5B4E2BE5A29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B15B59E-6995-5D48-91A8-EC10C2A410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335-0345-88EA-5B4E2BE5A29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7243043-02C8-4F4D-B0F0-C8EA321EA9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335-0345-88EA-5B4E2BE5A29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649BABE-6230-6A46-8ECC-591A90F822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335-0345-88EA-5B4E2BE5A29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32BAB82-9BA3-9345-A221-01C141F708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335-0345-88EA-5B4E2BE5A29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E73EAFE-4093-DE46-B9A4-89A5AD2C21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335-0345-88EA-5B4E2BE5A29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0E24DAC6-90BD-9146-829D-F5BBCF528A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335-0345-88EA-5B4E2BE5A29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AD90A1D-8F3A-6144-9D84-F9244F7BE0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335-0345-88EA-5B4E2BE5A29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1BFDCFC-F1CD-3246-BC56-CE85E7AA5F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335-0345-88EA-5B4E2BE5A29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F29C948-E431-7047-9190-BFDA3A8055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335-0345-88EA-5B4E2BE5A29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13B7986-36DD-8141-9ADF-5F89C90223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335-0345-88EA-5B4E2BE5A29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D170435-3269-854F-AC83-94026CDA1E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335-0345-88EA-5B4E2BE5A29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23A64BF-E591-CC4B-8041-DCB9936657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335-0345-88EA-5B4E2BE5A29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D5C9DD3E-BB62-2D48-A174-DEC43B7165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335-0345-88EA-5B4E2BE5A29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DA019A13-8E7C-2D4F-91C5-E145E8EA5B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335-0345-88EA-5B4E2BE5A29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B5E9BAFC-A635-1D4F-AFD7-C667EF5169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335-0345-88EA-5B4E2BE5A29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311D3BB-0566-6A4E-AFEF-CBC3486603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335-0345-88EA-5B4E2BE5A2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TMG!$N$2:$N$58</c:f>
              <c:numCache>
                <c:formatCode>0.0E+00</c:formatCode>
                <c:ptCount val="57"/>
                <c:pt idx="0">
                  <c:v>9.3965461050761461E-3</c:v>
                </c:pt>
                <c:pt idx="1">
                  <c:v>2.1491549227346689E-2</c:v>
                </c:pt>
                <c:pt idx="2">
                  <c:v>4.2787800306494241E-2</c:v>
                </c:pt>
                <c:pt idx="3">
                  <c:v>3.1648105006239102E-2</c:v>
                </c:pt>
                <c:pt idx="4">
                  <c:v>8.9115608959421153E-2</c:v>
                </c:pt>
                <c:pt idx="5">
                  <c:v>1.2301135281456365E-2</c:v>
                </c:pt>
                <c:pt idx="6">
                  <c:v>8.1370070249361486E-3</c:v>
                </c:pt>
                <c:pt idx="7">
                  <c:v>5.2909629041369265E-3</c:v>
                </c:pt>
                <c:pt idx="8">
                  <c:v>8.7017705117476363E-2</c:v>
                </c:pt>
                <c:pt idx="9">
                  <c:v>0.6775948866721353</c:v>
                </c:pt>
                <c:pt idx="10">
                  <c:v>0.44309626354397519</c:v>
                </c:pt>
                <c:pt idx="11">
                  <c:v>0.38195206604815513</c:v>
                </c:pt>
                <c:pt idx="12">
                  <c:v>2.3890811036398393E-2</c:v>
                </c:pt>
                <c:pt idx="13">
                  <c:v>5.3435700564811429E-2</c:v>
                </c:pt>
                <c:pt idx="14">
                  <c:v>1.6829158410369308E-2</c:v>
                </c:pt>
                <c:pt idx="15">
                  <c:v>3.4111605992759787E-2</c:v>
                </c:pt>
                <c:pt idx="16">
                  <c:v>0.1416653343474954</c:v>
                </c:pt>
                <c:pt idx="17">
                  <c:v>8.482941360207821E-3</c:v>
                </c:pt>
                <c:pt idx="18">
                  <c:v>0.82534469677530864</c:v>
                </c:pt>
                <c:pt idx="19">
                  <c:v>1.529677694872849E-2</c:v>
                </c:pt>
                <c:pt idx="20">
                  <c:v>0.11114658489661774</c:v>
                </c:pt>
                <c:pt idx="21">
                  <c:v>1.8934477829738047E-2</c:v>
                </c:pt>
                <c:pt idx="22">
                  <c:v>0.1120765717562546</c:v>
                </c:pt>
                <c:pt idx="23">
                  <c:v>0.53720624190813759</c:v>
                </c:pt>
                <c:pt idx="24">
                  <c:v>0.3082633699676941</c:v>
                </c:pt>
                <c:pt idx="25">
                  <c:v>3.5450265786885972E-3</c:v>
                </c:pt>
                <c:pt idx="26">
                  <c:v>0.10027057388139145</c:v>
                </c:pt>
                <c:pt idx="27">
                  <c:v>7.1395031442550758E-2</c:v>
                </c:pt>
                <c:pt idx="28">
                  <c:v>1.2044821679826033E-3</c:v>
                </c:pt>
                <c:pt idx="29">
                  <c:v>5.2984963426357286E-2</c:v>
                </c:pt>
                <c:pt idx="30">
                  <c:v>9.3303235954468211E-2</c:v>
                </c:pt>
                <c:pt idx="31">
                  <c:v>6.9276801559763526E-2</c:v>
                </c:pt>
                <c:pt idx="32">
                  <c:v>1.4088627150208057E-2</c:v>
                </c:pt>
                <c:pt idx="33">
                  <c:v>6.3641715257290801E-2</c:v>
                </c:pt>
                <c:pt idx="34">
                  <c:v>0.14881220627533101</c:v>
                </c:pt>
                <c:pt idx="35">
                  <c:v>0.13091641118720271</c:v>
                </c:pt>
                <c:pt idx="36">
                  <c:v>5.1548604547088137E-2</c:v>
                </c:pt>
                <c:pt idx="37">
                  <c:v>2.3233737412504042E-2</c:v>
                </c:pt>
                <c:pt idx="38">
                  <c:v>2.944221073928889E-2</c:v>
                </c:pt>
                <c:pt idx="39">
                  <c:v>4.5489943970577359E-2</c:v>
                </c:pt>
                <c:pt idx="40">
                  <c:v>1.7139602084980742E-2</c:v>
                </c:pt>
                <c:pt idx="41">
                  <c:v>9.5441092693446181E-3</c:v>
                </c:pt>
                <c:pt idx="42">
                  <c:v>3.6564376785396271E-2</c:v>
                </c:pt>
                <c:pt idx="43">
                  <c:v>0.20368197370728369</c:v>
                </c:pt>
                <c:pt idx="44">
                  <c:v>0.31224856439332976</c:v>
                </c:pt>
                <c:pt idx="45">
                  <c:v>0.1320137633126568</c:v>
                </c:pt>
                <c:pt idx="46">
                  <c:v>0.13987046946446441</c:v>
                </c:pt>
                <c:pt idx="47">
                  <c:v>1.8200531567011086E-2</c:v>
                </c:pt>
                <c:pt idx="48">
                  <c:v>4.1984077626331225E-2</c:v>
                </c:pt>
                <c:pt idx="49">
                  <c:v>5.7761977881289832E-2</c:v>
                </c:pt>
                <c:pt idx="50">
                  <c:v>6.7728813660589179E-2</c:v>
                </c:pt>
                <c:pt idx="51">
                  <c:v>5.1255059998626944E-2</c:v>
                </c:pt>
                <c:pt idx="52">
                  <c:v>4.4082568667583338E-2</c:v>
                </c:pt>
                <c:pt idx="53">
                  <c:v>1.6903850076092564E-2</c:v>
                </c:pt>
                <c:pt idx="54">
                  <c:v>4.4718356123442778E-2</c:v>
                </c:pt>
                <c:pt idx="55">
                  <c:v>0.19172425659496145</c:v>
                </c:pt>
                <c:pt idx="56">
                  <c:v>1.6346428405687511E-2</c:v>
                </c:pt>
              </c:numCache>
            </c:numRef>
          </c:xVal>
          <c:yVal>
            <c:numRef>
              <c:f>IPTG!$N$2:$N$58</c:f>
              <c:numCache>
                <c:formatCode>0.0E+00</c:formatCode>
                <c:ptCount val="57"/>
                <c:pt idx="0">
                  <c:v>3.7082945782505886E-2</c:v>
                </c:pt>
                <c:pt idx="1">
                  <c:v>0.12167588422529459</c:v>
                </c:pt>
                <c:pt idx="2">
                  <c:v>4.0993594457745468E-2</c:v>
                </c:pt>
                <c:pt idx="3">
                  <c:v>2.94044967233031E-2</c:v>
                </c:pt>
                <c:pt idx="4">
                  <c:v>0.72432211380127465</c:v>
                </c:pt>
                <c:pt idx="5">
                  <c:v>6.334444927063311E-2</c:v>
                </c:pt>
                <c:pt idx="6">
                  <c:v>8.1408432439140851E-3</c:v>
                </c:pt>
                <c:pt idx="7">
                  <c:v>4.7267900564883766E-2</c:v>
                </c:pt>
                <c:pt idx="8">
                  <c:v>0.77153847178490398</c:v>
                </c:pt>
                <c:pt idx="9">
                  <c:v>0.67758537307653577</c:v>
                </c:pt>
                <c:pt idx="10">
                  <c:v>0.4621803616479091</c:v>
                </c:pt>
                <c:pt idx="11">
                  <c:v>2.4702590464936596</c:v>
                </c:pt>
                <c:pt idx="12">
                  <c:v>0.28690714385857313</c:v>
                </c:pt>
                <c:pt idx="13">
                  <c:v>6.1859407018087099E-2</c:v>
                </c:pt>
                <c:pt idx="14">
                  <c:v>1.3008562126858268E-2</c:v>
                </c:pt>
                <c:pt idx="15">
                  <c:v>0.108471815451533</c:v>
                </c:pt>
                <c:pt idx="16">
                  <c:v>0.14135724086224929</c:v>
                </c:pt>
                <c:pt idx="17">
                  <c:v>7.391801183498696E-2</c:v>
                </c:pt>
                <c:pt idx="18">
                  <c:v>0.8526276831134435</c:v>
                </c:pt>
                <c:pt idx="19">
                  <c:v>0.11842137377279623</c:v>
                </c:pt>
                <c:pt idx="20">
                  <c:v>0.1134513853078816</c:v>
                </c:pt>
                <c:pt idx="21">
                  <c:v>0.17678814570107224</c:v>
                </c:pt>
                <c:pt idx="22">
                  <c:v>0.14770240495864745</c:v>
                </c:pt>
                <c:pt idx="23">
                  <c:v>0.4219031939840705</c:v>
                </c:pt>
                <c:pt idx="24">
                  <c:v>0.29357039258050316</c:v>
                </c:pt>
                <c:pt idx="25">
                  <c:v>2.8404678125763545E-2</c:v>
                </c:pt>
                <c:pt idx="26">
                  <c:v>0.1125439368757241</c:v>
                </c:pt>
                <c:pt idx="27">
                  <c:v>7.4919494889269383E-2</c:v>
                </c:pt>
                <c:pt idx="28">
                  <c:v>9.6767487296583361E-3</c:v>
                </c:pt>
                <c:pt idx="29">
                  <c:v>0.53364872461616908</c:v>
                </c:pt>
                <c:pt idx="30">
                  <c:v>4.734786192155313E-2</c:v>
                </c:pt>
                <c:pt idx="31">
                  <c:v>6.6040069808536689E-2</c:v>
                </c:pt>
                <c:pt idx="32">
                  <c:v>0.16997541454670823</c:v>
                </c:pt>
                <c:pt idx="33">
                  <c:v>7.0616850757626165E-2</c:v>
                </c:pt>
                <c:pt idx="34">
                  <c:v>0.17051035898933989</c:v>
                </c:pt>
                <c:pt idx="35">
                  <c:v>1.4161460825484624</c:v>
                </c:pt>
                <c:pt idx="36">
                  <c:v>4.2851171197692633E-2</c:v>
                </c:pt>
                <c:pt idx="37">
                  <c:v>0.26487308227696499</c:v>
                </c:pt>
                <c:pt idx="38">
                  <c:v>0.17472463176413547</c:v>
                </c:pt>
                <c:pt idx="39">
                  <c:v>6.5806810470354568E-2</c:v>
                </c:pt>
                <c:pt idx="40">
                  <c:v>2.2045569711274367E-2</c:v>
                </c:pt>
                <c:pt idx="41">
                  <c:v>3.0055648731559553E-2</c:v>
                </c:pt>
                <c:pt idx="42">
                  <c:v>3.6162483445542196E-2</c:v>
                </c:pt>
                <c:pt idx="43">
                  <c:v>0.61843620084631357</c:v>
                </c:pt>
                <c:pt idx="44">
                  <c:v>0.40198757085878017</c:v>
                </c:pt>
                <c:pt idx="45">
                  <c:v>1.3630778077604186</c:v>
                </c:pt>
                <c:pt idx="46">
                  <c:v>0.12978332473772164</c:v>
                </c:pt>
                <c:pt idx="47">
                  <c:v>0.13903697205365795</c:v>
                </c:pt>
                <c:pt idx="48">
                  <c:v>0.23648399004900145</c:v>
                </c:pt>
                <c:pt idx="49">
                  <c:v>0.56055575141903036</c:v>
                </c:pt>
                <c:pt idx="50">
                  <c:v>0.51617517226529153</c:v>
                </c:pt>
                <c:pt idx="51">
                  <c:v>0.47912974089689042</c:v>
                </c:pt>
                <c:pt idx="52">
                  <c:v>3.5776559060643857E-2</c:v>
                </c:pt>
                <c:pt idx="53">
                  <c:v>1.3931813111075581E-2</c:v>
                </c:pt>
                <c:pt idx="54">
                  <c:v>0.27006159542196934</c:v>
                </c:pt>
                <c:pt idx="55">
                  <c:v>0.13904256982401447</c:v>
                </c:pt>
                <c:pt idx="56">
                  <c:v>0.18657934892422948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335-0345-88EA-5B4E2BE5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TMG</a:t>
                </a:r>
              </a:p>
            </c:rich>
          </c:tx>
          <c:layout>
            <c:manualLayout>
              <c:xMode val="edge"/>
              <c:yMode val="edge"/>
              <c:x val="0.42573838618379872"/>
              <c:y val="0.15703319017256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  <c:majorUnit val="10"/>
      </c:valAx>
      <c:valAx>
        <c:axId val="515852303"/>
        <c:scaling>
          <c:logBase val="10"/>
          <c:orientation val="minMax"/>
          <c:max val="1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IPTG</a:t>
                </a:r>
              </a:p>
            </c:rich>
          </c:tx>
          <c:layout>
            <c:manualLayout>
              <c:xMode val="edge"/>
              <c:yMode val="edge"/>
              <c:x val="0.90826438931300257"/>
              <c:y val="0.567430241175722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apo vs ONPF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7890F04-F490-144A-9A3D-23C8F9586A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958-C341-B7E0-89AB86E160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92527E7-8D03-3A4A-A182-7CD4354D6C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958-C341-B7E0-89AB86E160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7E55193-5B75-6D40-B781-F3179D069D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958-C341-B7E0-89AB86E160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4F37B7-1567-D544-8C9E-FE653F6268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958-C341-B7E0-89AB86E160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66ACA15-31E0-9E45-9A76-C5E7D37ECE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958-C341-B7E0-89AB86E160D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8EF6DB6-01BE-E049-B8D9-3BE536D9BE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958-C341-B7E0-89AB86E160D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D2812EA-B60B-BE40-8DBF-9668DE758F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958-C341-B7E0-89AB86E160D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B035C25-5AB6-2448-BCCA-649D93F130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958-C341-B7E0-89AB86E160D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A703340-268F-5240-AF3C-D5869D200E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958-C341-B7E0-89AB86E160D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2960306-77DE-C243-9F35-A57D69A3A8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958-C341-B7E0-89AB86E160D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2EB697B-6B9E-0146-8C6A-09EE9B33B4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958-C341-B7E0-89AB86E160D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3F77BCD-C005-9E46-87F3-7E7D95BF3A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958-C341-B7E0-89AB86E160D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71538B8-D687-DF44-92FB-0C282EB0F3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958-C341-B7E0-89AB86E160D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48AC0CF-6302-6249-98C3-1916712CC1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958-C341-B7E0-89AB86E160D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3FD6C92-1820-E14A-8010-3272D139A9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958-C341-B7E0-89AB86E160D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EBB31D1-68F2-444F-AFAF-89A2B622FB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958-C341-B7E0-89AB86E160D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E30C878-F1F8-5041-96E5-3541353843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958-C341-B7E0-89AB86E160D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36C6D00-79B3-E044-8FFE-B4678E472E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958-C341-B7E0-89AB86E160D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0C041A7-33B9-FD4B-AD5F-5DE5F6415F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958-C341-B7E0-89AB86E160D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27B2BE1-7CE3-2743-83E8-99B6C23598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958-C341-B7E0-89AB86E160D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9BD48C2-C3EE-2D40-8920-93AE0F5D2A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958-C341-B7E0-89AB86E160D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A82E0DB-B528-DA4B-A7F1-4A0224A25D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958-C341-B7E0-89AB86E160D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F8E986D-62AB-B24C-9B92-2C9C55F838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958-C341-B7E0-89AB86E160D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1664F88-00C8-E14E-8139-35F7FC6718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958-C341-B7E0-89AB86E160D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7DAD47B-15E2-544C-A40E-F6EB07B652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958-C341-B7E0-89AB86E160D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99DD9F5-A283-F849-8695-60A11274CE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958-C341-B7E0-89AB86E160D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D3738AE-7D8C-6145-AD48-9BB9F34D4D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958-C341-B7E0-89AB86E160D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B6EB0B4-9B10-DB4D-B231-BF461DE869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958-C341-B7E0-89AB86E160D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B78F5E0-5422-6549-9FA9-96ACE9E27F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958-C341-B7E0-89AB86E160D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BC59206-8CA4-DB49-8A73-0BF5C9463D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958-C341-B7E0-89AB86E160D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9F635AB-993F-5A41-8E59-1000BFFAD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958-C341-B7E0-89AB86E160D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DC68187-EA58-8740-9B85-6C061D3D2A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958-C341-B7E0-89AB86E160D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0C35CD6-DD5D-7E42-A7B2-FBF9DAFFE2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958-C341-B7E0-89AB86E160D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701EDBD-8479-8148-A275-716FDDF865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958-C341-B7E0-89AB86E160D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A4DCD5C-8E30-4D4C-9183-5F360F05C2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958-C341-B7E0-89AB86E160D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E32DCD7-F9DB-AB42-9FA0-2C62464832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958-C341-B7E0-89AB86E160D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D6B5928-BD53-FF46-80E1-9C050D1DC3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958-C341-B7E0-89AB86E160D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807B952-AD41-3043-AD96-0B12BACAD1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958-C341-B7E0-89AB86E160D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4000DBC-C189-054D-91AB-B8B7B5C7FF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958-C341-B7E0-89AB86E160D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297005C-F436-064B-8C87-51497E4AFA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958-C341-B7E0-89AB86E160D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8FD94D7-0866-F54B-8283-4ADFA868B7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958-C341-B7E0-89AB86E160D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55DFB5F-79FC-8340-B4CA-445D896229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958-C341-B7E0-89AB86E160D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894DD08-70D3-6643-A33F-C7682C5FED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958-C341-B7E0-89AB86E160D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0E71D96-033F-9C40-B637-213436DA53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958-C341-B7E0-89AB86E160D6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9C800B5-498D-504F-9E2D-9964978746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958-C341-B7E0-89AB86E160D6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938EFB1-B631-8D4C-80B1-F72C4A3FA6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958-C341-B7E0-89AB86E160D6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5E7E7A0-4A62-514B-BE0D-15CDF5177B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958-C341-B7E0-89AB86E160D6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AC4A9C7-B8D5-904B-88D2-9118B6A2A5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958-C341-B7E0-89AB86E160D6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DD5B230-ED60-1844-B588-FEC4F26E63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958-C341-B7E0-89AB86E160D6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553C02C-5EF8-6945-B8EE-6C9FAD3633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958-C341-B7E0-89AB86E160D6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F0C240D-266A-6444-B2A6-18AB304C12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958-C341-B7E0-89AB86E160D6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4F868726-4938-C446-B881-8E75B1BAAA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958-C341-B7E0-89AB86E160D6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B09A018-1261-994F-9764-1DE8FA8F81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958-C341-B7E0-89AB86E160D6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11D81A5-FEA9-8D4B-A479-0713B77B45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958-C341-B7E0-89AB86E160D6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97FFB7A-259D-EC49-AC81-5CA668C57E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958-C341-B7E0-89AB86E160D6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7D669DB-D70D-654D-A27B-A45CAACE96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958-C341-B7E0-89AB86E160D6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C4D89B9-9066-424D-9D40-CAA35BD41C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958-C341-B7E0-89AB86E160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APO_ROUND!$L$2:$L$58</c:f>
              <c:numCache>
                <c:formatCode>0.0E+00</c:formatCode>
                <c:ptCount val="57"/>
                <c:pt idx="0">
                  <c:v>8.6299886453882179E-16</c:v>
                </c:pt>
                <c:pt idx="1">
                  <c:v>0</c:v>
                </c:pt>
                <c:pt idx="2">
                  <c:v>9.016787358088862E-4</c:v>
                </c:pt>
                <c:pt idx="3">
                  <c:v>1.9771873452567863E-3</c:v>
                </c:pt>
                <c:pt idx="4">
                  <c:v>2.293430512531845E-3</c:v>
                </c:pt>
                <c:pt idx="5">
                  <c:v>3.1287075077921498E-4</c:v>
                </c:pt>
                <c:pt idx="6">
                  <c:v>2.8169464606789312E-4</c:v>
                </c:pt>
                <c:pt idx="7">
                  <c:v>1.769650669515387E-4</c:v>
                </c:pt>
                <c:pt idx="8">
                  <c:v>5.3839147550816197E-4</c:v>
                </c:pt>
                <c:pt idx="9">
                  <c:v>6.3050714060235266E-4</c:v>
                </c:pt>
                <c:pt idx="10">
                  <c:v>0</c:v>
                </c:pt>
                <c:pt idx="11">
                  <c:v>0</c:v>
                </c:pt>
                <c:pt idx="12">
                  <c:v>2.3811723245663083E-4</c:v>
                </c:pt>
                <c:pt idx="13">
                  <c:v>5.8274676315879124E-4</c:v>
                </c:pt>
                <c:pt idx="14">
                  <c:v>0</c:v>
                </c:pt>
                <c:pt idx="15">
                  <c:v>1.554962276933282E-4</c:v>
                </c:pt>
                <c:pt idx="16">
                  <c:v>8.1534803889726036E-5</c:v>
                </c:pt>
                <c:pt idx="17">
                  <c:v>4.341558747642191E-4</c:v>
                </c:pt>
                <c:pt idx="18">
                  <c:v>5.6807155682428575E-4</c:v>
                </c:pt>
                <c:pt idx="19">
                  <c:v>0</c:v>
                </c:pt>
                <c:pt idx="20">
                  <c:v>1.854358438322809E-3</c:v>
                </c:pt>
                <c:pt idx="21">
                  <c:v>8.5487754904731356E-4</c:v>
                </c:pt>
                <c:pt idx="22">
                  <c:v>5.309315430607258E-5</c:v>
                </c:pt>
                <c:pt idx="23">
                  <c:v>0</c:v>
                </c:pt>
                <c:pt idx="24">
                  <c:v>1.4031572498240431E-4</c:v>
                </c:pt>
                <c:pt idx="25">
                  <c:v>4.7245418985503152E-6</c:v>
                </c:pt>
                <c:pt idx="26">
                  <c:v>0</c:v>
                </c:pt>
                <c:pt idx="27">
                  <c:v>7.0014603683020291E-6</c:v>
                </c:pt>
                <c:pt idx="28">
                  <c:v>0</c:v>
                </c:pt>
                <c:pt idx="29">
                  <c:v>9.3164052143652131E-4</c:v>
                </c:pt>
                <c:pt idx="30">
                  <c:v>3.3204823577273189E-4</c:v>
                </c:pt>
                <c:pt idx="31">
                  <c:v>3.327954046965382E-4</c:v>
                </c:pt>
                <c:pt idx="32">
                  <c:v>0</c:v>
                </c:pt>
                <c:pt idx="33">
                  <c:v>1.1317161753562949E-3</c:v>
                </c:pt>
                <c:pt idx="34">
                  <c:v>4.7395112930474038E-4</c:v>
                </c:pt>
                <c:pt idx="35">
                  <c:v>2.1514287688668443E-3</c:v>
                </c:pt>
                <c:pt idx="36">
                  <c:v>1.3058226237700277E-3</c:v>
                </c:pt>
                <c:pt idx="37">
                  <c:v>2.2051278189852909E-7</c:v>
                </c:pt>
                <c:pt idx="38">
                  <c:v>8.3492318352025065E-4</c:v>
                </c:pt>
                <c:pt idx="39">
                  <c:v>2.8412782215727719E-3</c:v>
                </c:pt>
                <c:pt idx="40">
                  <c:v>2.0083154656664971E-5</c:v>
                </c:pt>
                <c:pt idx="41">
                  <c:v>0</c:v>
                </c:pt>
                <c:pt idx="42">
                  <c:v>8.9607900314440827E-4</c:v>
                </c:pt>
                <c:pt idx="43">
                  <c:v>2.2263588220435094E-4</c:v>
                </c:pt>
                <c:pt idx="44">
                  <c:v>1.8759235627652978E-4</c:v>
                </c:pt>
                <c:pt idx="45">
                  <c:v>1.1337574636625931E-4</c:v>
                </c:pt>
                <c:pt idx="46">
                  <c:v>0</c:v>
                </c:pt>
                <c:pt idx="47">
                  <c:v>7.057855431283421E-6</c:v>
                </c:pt>
                <c:pt idx="48">
                  <c:v>3.1767643384428215E-5</c:v>
                </c:pt>
                <c:pt idx="49">
                  <c:v>1.2597073405060443E-3</c:v>
                </c:pt>
                <c:pt idx="50">
                  <c:v>2.070388352028882E-3</c:v>
                </c:pt>
                <c:pt idx="51">
                  <c:v>6.2488665983554607E-4</c:v>
                </c:pt>
                <c:pt idx="52">
                  <c:v>1.9765009938166382E-4</c:v>
                </c:pt>
                <c:pt idx="53">
                  <c:v>1.3224713299851481E-4</c:v>
                </c:pt>
                <c:pt idx="54">
                  <c:v>0</c:v>
                </c:pt>
                <c:pt idx="55">
                  <c:v>2.0710160840533546E-5</c:v>
                </c:pt>
                <c:pt idx="56">
                  <c:v>0</c:v>
                </c:pt>
              </c:numCache>
            </c:numRef>
          </c:xVal>
          <c:yVal>
            <c:numRef>
              <c:f>ONPF_ROUND!$L$2:$L$58</c:f>
              <c:numCache>
                <c:formatCode>0.0E+00</c:formatCode>
                <c:ptCount val="57"/>
                <c:pt idx="0">
                  <c:v>2.7015686391926589E-6</c:v>
                </c:pt>
                <c:pt idx="1">
                  <c:v>0</c:v>
                </c:pt>
                <c:pt idx="2">
                  <c:v>6.501869324181711E-2</c:v>
                </c:pt>
                <c:pt idx="3">
                  <c:v>5.27516058679288E-4</c:v>
                </c:pt>
                <c:pt idx="4">
                  <c:v>5.7410315325851898E-2</c:v>
                </c:pt>
                <c:pt idx="5">
                  <c:v>2.6070424387863344E-4</c:v>
                </c:pt>
                <c:pt idx="6">
                  <c:v>1.7366316489412988E-4</c:v>
                </c:pt>
                <c:pt idx="7">
                  <c:v>0</c:v>
                </c:pt>
                <c:pt idx="8">
                  <c:v>3.0970663671441224E-4</c:v>
                </c:pt>
                <c:pt idx="9">
                  <c:v>1.0851071192612869E-3</c:v>
                </c:pt>
                <c:pt idx="10">
                  <c:v>-7.2032376328153363E-12</c:v>
                </c:pt>
                <c:pt idx="11">
                  <c:v>3.4858817840299542E-5</c:v>
                </c:pt>
                <c:pt idx="12">
                  <c:v>6.4995100477842306E-4</c:v>
                </c:pt>
                <c:pt idx="13">
                  <c:v>1.9577455124244794E-4</c:v>
                </c:pt>
                <c:pt idx="14">
                  <c:v>0</c:v>
                </c:pt>
                <c:pt idx="15">
                  <c:v>8.7167410233739812E-4</c:v>
                </c:pt>
                <c:pt idx="16">
                  <c:v>0</c:v>
                </c:pt>
                <c:pt idx="17">
                  <c:v>4.202112537869341E-4</c:v>
                </c:pt>
                <c:pt idx="18">
                  <c:v>0</c:v>
                </c:pt>
                <c:pt idx="19">
                  <c:v>0</c:v>
                </c:pt>
                <c:pt idx="20">
                  <c:v>1.7108576390271052E-3</c:v>
                </c:pt>
                <c:pt idx="21">
                  <c:v>1.3413311481336943E-2</c:v>
                </c:pt>
                <c:pt idx="22">
                  <c:v>5.719997356460808E-5</c:v>
                </c:pt>
                <c:pt idx="23">
                  <c:v>4.3013163101318419E-4</c:v>
                </c:pt>
                <c:pt idx="24">
                  <c:v>0</c:v>
                </c:pt>
                <c:pt idx="25">
                  <c:v>0</c:v>
                </c:pt>
                <c:pt idx="26">
                  <c:v>2.639051463484599E-14</c:v>
                </c:pt>
                <c:pt idx="27">
                  <c:v>5.4384495786979778E-2</c:v>
                </c:pt>
                <c:pt idx="28">
                  <c:v>0</c:v>
                </c:pt>
                <c:pt idx="29">
                  <c:v>1.8194845228671611E-4</c:v>
                </c:pt>
                <c:pt idx="30">
                  <c:v>1.3893465118789475E-3</c:v>
                </c:pt>
                <c:pt idx="31">
                  <c:v>0</c:v>
                </c:pt>
                <c:pt idx="32">
                  <c:v>0</c:v>
                </c:pt>
                <c:pt idx="33">
                  <c:v>1.5028902871679431E-4</c:v>
                </c:pt>
                <c:pt idx="34">
                  <c:v>9.8976274930733896E-5</c:v>
                </c:pt>
                <c:pt idx="35">
                  <c:v>6.3521485907218872E-2</c:v>
                </c:pt>
                <c:pt idx="36">
                  <c:v>1.4280791350301416E-3</c:v>
                </c:pt>
                <c:pt idx="37">
                  <c:v>7.9317867186249023E-3</c:v>
                </c:pt>
                <c:pt idx="38">
                  <c:v>8.9329048949072423E-3</c:v>
                </c:pt>
                <c:pt idx="39">
                  <c:v>0</c:v>
                </c:pt>
                <c:pt idx="40">
                  <c:v>1.3669753348616705E-5</c:v>
                </c:pt>
                <c:pt idx="41">
                  <c:v>1.0270981946721944E-5</c:v>
                </c:pt>
                <c:pt idx="42">
                  <c:v>4.2587676340486368E-4</c:v>
                </c:pt>
                <c:pt idx="43">
                  <c:v>3.8019214351314268E-4</c:v>
                </c:pt>
                <c:pt idx="44">
                  <c:v>4.6980417870487337E-4</c:v>
                </c:pt>
                <c:pt idx="45">
                  <c:v>4.4108426352383419E-3</c:v>
                </c:pt>
                <c:pt idx="46">
                  <c:v>2.639051463484599E-14</c:v>
                </c:pt>
                <c:pt idx="47">
                  <c:v>0</c:v>
                </c:pt>
                <c:pt idx="48">
                  <c:v>0</c:v>
                </c:pt>
                <c:pt idx="49">
                  <c:v>3.5697452229211247E-4</c:v>
                </c:pt>
                <c:pt idx="50">
                  <c:v>4.283755811200702E-2</c:v>
                </c:pt>
                <c:pt idx="51">
                  <c:v>1.0087566799879904E-3</c:v>
                </c:pt>
                <c:pt idx="52">
                  <c:v>2.2033113956090251E-4</c:v>
                </c:pt>
                <c:pt idx="53">
                  <c:v>6.3669210463427546E-5</c:v>
                </c:pt>
                <c:pt idx="54">
                  <c:v>2.3180703695843841E-2</c:v>
                </c:pt>
                <c:pt idx="55">
                  <c:v>0</c:v>
                </c:pt>
                <c:pt idx="56">
                  <c:v>9.2961214529240239E-3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D958-C341-B7E0-89AB86E16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APO</a:t>
                </a:r>
              </a:p>
            </c:rich>
          </c:tx>
          <c:layout>
            <c:manualLayout>
              <c:xMode val="edge"/>
              <c:yMode val="edge"/>
              <c:x val="0.44594754667686654"/>
              <c:y val="0.166250151008152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ONPFDNA vs apo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30EBEA2-A1FC-E341-8752-0CA9E921E8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3A2-024B-90F5-22758187E51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37AE33C-CE09-7644-9CBF-EA6EB83B21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3A2-024B-90F5-22758187E5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BC521DB-5D38-4C4D-BF40-F1778747E1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3A2-024B-90F5-22758187E51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46551E1-2554-A847-8317-A355157029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3A2-024B-90F5-22758187E51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65631DB-CE7D-414F-A3F0-47A345FD7C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3A2-024B-90F5-22758187E51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7EA753E-04DC-8E49-BE6C-2BEAB3DC3A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3A2-024B-90F5-22758187E51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EBC5312-0445-B544-B991-65185F9C32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3A2-024B-90F5-22758187E51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14F3D33-654C-DE40-B43A-9C8CED8CF4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3A2-024B-90F5-22758187E51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8720C37-5313-5143-83D1-9FAFFBA92C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3A2-024B-90F5-22758187E51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2646774-90F2-A047-9537-63FA299E01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3A2-024B-90F5-22758187E51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C6EF9F8-993C-CA48-8645-E7C889154A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3A2-024B-90F5-22758187E51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0796019-8C86-A146-BC0D-24724F779A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3A2-024B-90F5-22758187E51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92FA7B4-5264-6C45-AEE1-0AB257C65B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3A2-024B-90F5-22758187E51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1E75C64-41D3-584A-96E5-79EF55DFD5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3A2-024B-90F5-22758187E51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33A2DFD-7D8D-F941-AAE4-AAE09A0EAD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3A2-024B-90F5-22758187E51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AEF0921-3266-FF47-B9FC-75355CC6C2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3A2-024B-90F5-22758187E51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5D29FAB-6D85-DC41-86F8-E84BA9CFFD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3A2-024B-90F5-22758187E51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7843130-FA68-0840-A839-BB2F04CEAE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3A2-024B-90F5-22758187E51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39D72EE-43FA-2945-A446-BE0A3D8375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3A2-024B-90F5-22758187E51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DAB2A33-EB8A-0247-AF7B-5753693F67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3A2-024B-90F5-22758187E51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5E95669-8E21-D14B-8AEC-E01BFEECC5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3A2-024B-90F5-22758187E51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C5A00E0-76B0-3843-AEC8-998B0B08D5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3A2-024B-90F5-22758187E51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5323EAE-1C16-3B4D-BCC7-F427077641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3A2-024B-90F5-22758187E51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DBC27E5-AFAB-A349-964A-5B2CF0E6FE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3A2-024B-90F5-22758187E51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C8E86FC-9F91-624E-9FCF-414267661E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3A2-024B-90F5-22758187E51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DC88EAA-CCAA-8147-BB56-7CAD3387B2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3A2-024B-90F5-22758187E51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CA91566-0D7D-E941-9A9E-94DE1FC363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3A2-024B-90F5-22758187E51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5731430-DCA6-4240-8AE9-58F08150FD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3A2-024B-90F5-22758187E51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961C244-2864-D241-AF0A-67DEE9DA6E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3A2-024B-90F5-22758187E51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EB0DCDC-CCD3-454F-8E21-3C0D6CAD69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3A2-024B-90F5-22758187E51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662BA90-0655-3D47-8E6C-71667D43D8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3A2-024B-90F5-22758187E51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5144182-6C56-4349-9A32-2404F6E089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3A2-024B-90F5-22758187E51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4912B45-368D-4441-B7AE-C626791AAB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3A2-024B-90F5-22758187E51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EE1AB3E-33E1-E247-8692-D3C0C34AAC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3A2-024B-90F5-22758187E51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A9E7656-3477-7549-8940-93758F2C83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3A2-024B-90F5-22758187E51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F0F8F63-6E6D-AF48-968C-4F4455A3AD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3A2-024B-90F5-22758187E51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5B0AC88-CC18-0C4F-9AB9-98289803F3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3A2-024B-90F5-22758187E51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B41F3F8-8DEB-DF46-BA0D-7F30D6F4AD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3A2-024B-90F5-22758187E51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9E9F317-F485-8447-A5CC-22FD3A1860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3A2-024B-90F5-22758187E51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E5DFCF6-66EF-DE4B-A185-32056D285A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3A2-024B-90F5-22758187E51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414699C-3E95-2141-AFA2-67A3C94804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3A2-024B-90F5-22758187E51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C5D7BF3-DD36-594C-A0D1-05F2AB7063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3A2-024B-90F5-22758187E51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6C9FBE9-EC55-2B43-8A18-9AF1814323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3A2-024B-90F5-22758187E51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B22855D-58CB-0C40-89FB-936A99256D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3A2-024B-90F5-22758187E51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D731DCFC-BB6E-D441-80F6-D855FD49BF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3A2-024B-90F5-22758187E51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846A6E6-8356-2149-A7F9-A0AD42A226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3A2-024B-90F5-22758187E51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C27DDD7-187D-5744-A968-B6B7768C4C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3A2-024B-90F5-22758187E51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420A8F8-746B-3243-96CF-C8D9EA0AD8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3A2-024B-90F5-22758187E51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9DE5747-4D26-6A4F-99E9-E932D7740C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3A2-024B-90F5-22758187E51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B4C0C2B-4152-1D4A-A352-AE20F0FDFB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3A2-024B-90F5-22758187E51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C00AE22-86CC-A24F-9515-C03848E287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3A2-024B-90F5-22758187E517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4E32FE1-E136-1943-8974-A5F777249D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3A2-024B-90F5-22758187E51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65090D79-7D04-2841-BE57-193B4342C6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3A2-024B-90F5-22758187E517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D21F8F89-4C1D-1D4E-AAC0-CC9188694D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3A2-024B-90F5-22758187E51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DEDDFBD-FDDF-014A-8026-5E80BC6DD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3A2-024B-90F5-22758187E517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DE18BFDF-FE02-D844-B9A4-45AD9C883C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3A2-024B-90F5-22758187E517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1C81311-220E-0847-8318-C31660A76C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3A2-024B-90F5-22758187E5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ONPFDNA_ROUND!$L$2:$L$58</c:f>
              <c:numCache>
                <c:formatCode>0.0E+00</c:formatCode>
                <c:ptCount val="57"/>
                <c:pt idx="0">
                  <c:v>0</c:v>
                </c:pt>
                <c:pt idx="1">
                  <c:v>1.2535539286773513E-5</c:v>
                </c:pt>
                <c:pt idx="2">
                  <c:v>0</c:v>
                </c:pt>
                <c:pt idx="3">
                  <c:v>0</c:v>
                </c:pt>
                <c:pt idx="4">
                  <c:v>4.352553822835264E-4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3.3688652818670807E-4</c:v>
                </c:pt>
                <c:pt idx="9">
                  <c:v>4.3059812012364203E-2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2.13216325592435E-4</c:v>
                </c:pt>
                <c:pt idx="14">
                  <c:v>0</c:v>
                </c:pt>
                <c:pt idx="15">
                  <c:v>3.2907318135206177E-4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4.1681927402915464E-4</c:v>
                </c:pt>
                <c:pt idx="21">
                  <c:v>1.4345597824298261E-2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4.1423161834806187E-4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1.4919032230650622E-4</c:v>
                </c:pt>
                <c:pt idx="35">
                  <c:v>7.2242515311660789E-4</c:v>
                </c:pt>
                <c:pt idx="36">
                  <c:v>4.3703965289595655E-4</c:v>
                </c:pt>
                <c:pt idx="37">
                  <c:v>4.0334533913921768E-4</c:v>
                </c:pt>
                <c:pt idx="38">
                  <c:v>3.2408711418871396E-4</c:v>
                </c:pt>
                <c:pt idx="39">
                  <c:v>4.2766781937366913E-4</c:v>
                </c:pt>
                <c:pt idx="40">
                  <c:v>6.3287048586715808E-6</c:v>
                </c:pt>
                <c:pt idx="41">
                  <c:v>0</c:v>
                </c:pt>
                <c:pt idx="42">
                  <c:v>7.3461161893359733E-4</c:v>
                </c:pt>
                <c:pt idx="43">
                  <c:v>9.8775603889852873E-6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8.5842839054771638E-6</c:v>
                </c:pt>
                <c:pt idx="50">
                  <c:v>3.4167654125670597E-4</c:v>
                </c:pt>
                <c:pt idx="51">
                  <c:v>1.6438843719971738E-6</c:v>
                </c:pt>
                <c:pt idx="52">
                  <c:v>6.2875757552315104E-8</c:v>
                </c:pt>
                <c:pt idx="53">
                  <c:v>0</c:v>
                </c:pt>
                <c:pt idx="54">
                  <c:v>1.6349387576826173E-7</c:v>
                </c:pt>
                <c:pt idx="55">
                  <c:v>0</c:v>
                </c:pt>
                <c:pt idx="56">
                  <c:v>4.0410031536784905E-3</c:v>
                </c:pt>
              </c:numCache>
            </c:numRef>
          </c:xVal>
          <c:yVal>
            <c:numRef>
              <c:f>APO_ROUND!$L$2:$L$58</c:f>
              <c:numCache>
                <c:formatCode>0.0E+00</c:formatCode>
                <c:ptCount val="57"/>
                <c:pt idx="0">
                  <c:v>8.6299886453882179E-16</c:v>
                </c:pt>
                <c:pt idx="1">
                  <c:v>0</c:v>
                </c:pt>
                <c:pt idx="2">
                  <c:v>9.016787358088862E-4</c:v>
                </c:pt>
                <c:pt idx="3">
                  <c:v>1.9771873452567863E-3</c:v>
                </c:pt>
                <c:pt idx="4">
                  <c:v>2.293430512531845E-3</c:v>
                </c:pt>
                <c:pt idx="5">
                  <c:v>3.1287075077921498E-4</c:v>
                </c:pt>
                <c:pt idx="6">
                  <c:v>2.8169464606789312E-4</c:v>
                </c:pt>
                <c:pt idx="7">
                  <c:v>1.769650669515387E-4</c:v>
                </c:pt>
                <c:pt idx="8">
                  <c:v>5.3839147550816197E-4</c:v>
                </c:pt>
                <c:pt idx="9">
                  <c:v>6.3050714060235266E-4</c:v>
                </c:pt>
                <c:pt idx="10">
                  <c:v>0</c:v>
                </c:pt>
                <c:pt idx="11">
                  <c:v>0</c:v>
                </c:pt>
                <c:pt idx="12">
                  <c:v>2.3811723245663083E-4</c:v>
                </c:pt>
                <c:pt idx="13">
                  <c:v>5.8274676315879124E-4</c:v>
                </c:pt>
                <c:pt idx="14">
                  <c:v>0</c:v>
                </c:pt>
                <c:pt idx="15">
                  <c:v>1.554962276933282E-4</c:v>
                </c:pt>
                <c:pt idx="16">
                  <c:v>8.1534803889726036E-5</c:v>
                </c:pt>
                <c:pt idx="17">
                  <c:v>4.341558747642191E-4</c:v>
                </c:pt>
                <c:pt idx="18">
                  <c:v>5.6807155682428575E-4</c:v>
                </c:pt>
                <c:pt idx="19">
                  <c:v>0</c:v>
                </c:pt>
                <c:pt idx="20">
                  <c:v>1.854358438322809E-3</c:v>
                </c:pt>
                <c:pt idx="21">
                  <c:v>8.5487754904731356E-4</c:v>
                </c:pt>
                <c:pt idx="22">
                  <c:v>5.309315430607258E-5</c:v>
                </c:pt>
                <c:pt idx="23">
                  <c:v>0</c:v>
                </c:pt>
                <c:pt idx="24">
                  <c:v>1.4031572498240431E-4</c:v>
                </c:pt>
                <c:pt idx="25">
                  <c:v>4.7245418985503152E-6</c:v>
                </c:pt>
                <c:pt idx="26">
                  <c:v>0</c:v>
                </c:pt>
                <c:pt idx="27">
                  <c:v>7.0014603683020291E-6</c:v>
                </c:pt>
                <c:pt idx="28">
                  <c:v>0</c:v>
                </c:pt>
                <c:pt idx="29">
                  <c:v>9.3164052143652131E-4</c:v>
                </c:pt>
                <c:pt idx="30">
                  <c:v>3.3204823577273189E-4</c:v>
                </c:pt>
                <c:pt idx="31">
                  <c:v>3.327954046965382E-4</c:v>
                </c:pt>
                <c:pt idx="32">
                  <c:v>0</c:v>
                </c:pt>
                <c:pt idx="33">
                  <c:v>1.1317161753562949E-3</c:v>
                </c:pt>
                <c:pt idx="34">
                  <c:v>4.7395112930474038E-4</c:v>
                </c:pt>
                <c:pt idx="35">
                  <c:v>2.1514287688668443E-3</c:v>
                </c:pt>
                <c:pt idx="36">
                  <c:v>1.3058226237700277E-3</c:v>
                </c:pt>
                <c:pt idx="37">
                  <c:v>2.2051278189852909E-7</c:v>
                </c:pt>
                <c:pt idx="38">
                  <c:v>8.3492318352025065E-4</c:v>
                </c:pt>
                <c:pt idx="39">
                  <c:v>2.8412782215727719E-3</c:v>
                </c:pt>
                <c:pt idx="40">
                  <c:v>2.0083154656664971E-5</c:v>
                </c:pt>
                <c:pt idx="41">
                  <c:v>0</c:v>
                </c:pt>
                <c:pt idx="42">
                  <c:v>8.9607900314440827E-4</c:v>
                </c:pt>
                <c:pt idx="43">
                  <c:v>2.2263588220435094E-4</c:v>
                </c:pt>
                <c:pt idx="44">
                  <c:v>1.8759235627652978E-4</c:v>
                </c:pt>
                <c:pt idx="45">
                  <c:v>1.1337574636625931E-4</c:v>
                </c:pt>
                <c:pt idx="46">
                  <c:v>0</c:v>
                </c:pt>
                <c:pt idx="47">
                  <c:v>7.057855431283421E-6</c:v>
                </c:pt>
                <c:pt idx="48">
                  <c:v>3.1767643384428215E-5</c:v>
                </c:pt>
                <c:pt idx="49">
                  <c:v>1.2597073405060443E-3</c:v>
                </c:pt>
                <c:pt idx="50">
                  <c:v>2.070388352028882E-3</c:v>
                </c:pt>
                <c:pt idx="51">
                  <c:v>6.2488665983554607E-4</c:v>
                </c:pt>
                <c:pt idx="52">
                  <c:v>1.9765009938166382E-4</c:v>
                </c:pt>
                <c:pt idx="53">
                  <c:v>1.3224713299851481E-4</c:v>
                </c:pt>
                <c:pt idx="54">
                  <c:v>0</c:v>
                </c:pt>
                <c:pt idx="55">
                  <c:v>2.0710160840533546E-5</c:v>
                </c:pt>
                <c:pt idx="56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23A2-024B-90F5-22758187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ONPFDNA</a:t>
                </a:r>
              </a:p>
            </c:rich>
          </c:tx>
          <c:layout>
            <c:manualLayout>
              <c:xMode val="edge"/>
              <c:yMode val="edge"/>
              <c:x val="0.41199689437007486"/>
              <c:y val="0.161501829283338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APO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IPTG vs ONPFDNA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9E9ABB9-852C-D043-AF38-8C0FF5A081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C19-4243-968D-A77AC1E1A3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489A646-87DE-0D4A-805B-032BE9824C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C19-4243-968D-A77AC1E1A3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16E5CE5-F352-8F4F-A083-0455F50F49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C19-4243-968D-A77AC1E1A3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A82A47B-127B-3347-A0B0-D8BC0C932B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C19-4243-968D-A77AC1E1A3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8DF4E5F-7A37-EE44-AA2B-CE0BA0BCA7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C19-4243-968D-A77AC1E1A3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112A786-ACD7-F849-810F-D389E7671D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C19-4243-968D-A77AC1E1A3E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AF5F39D-4217-1E4B-9FC0-1826744FCD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C19-4243-968D-A77AC1E1A3E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1072FDF-ABC8-B047-848D-B66641C3CC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C19-4243-968D-A77AC1E1A3E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5D8559B-501E-F94C-9F3C-948C7813F4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C19-4243-968D-A77AC1E1A3E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AD7482B-8790-9446-955C-23380E911F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C19-4243-968D-A77AC1E1A3E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AB59970-5A97-EE49-89A0-3479368C4A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C19-4243-968D-A77AC1E1A3E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5F99277-6E6F-F441-B70E-D77A50F2A8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C19-4243-968D-A77AC1E1A3E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EDB07E8-1D7C-B44C-9354-96EFD3974B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C19-4243-968D-A77AC1E1A3E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37AF258-03C2-6349-9207-57A08DA586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C19-4243-968D-A77AC1E1A3E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B29ED01-5E2C-9648-8DAC-A21B3FDB7C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C19-4243-968D-A77AC1E1A3E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0D7E66F-DDC7-324A-952A-A65E7D9A5C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C19-4243-968D-A77AC1E1A3E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BB19339-2C48-8C41-8063-76DC567F64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C19-4243-968D-A77AC1E1A3E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890B603-1B0A-9D4B-8FDB-AA0806F4AE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C19-4243-968D-A77AC1E1A3E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C6FA8FD-286E-4749-9D17-5E65D9F509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C19-4243-968D-A77AC1E1A3E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580F114-8B7F-3B4A-8061-4DE6E2EA12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C19-4243-968D-A77AC1E1A3E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7285A01-E114-1A4C-BC97-6DEB35448B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C19-4243-968D-A77AC1E1A3E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B36822F-9942-F545-BCA0-D30C47F841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C19-4243-968D-A77AC1E1A3E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2352C55-3F51-8C44-B590-0030803D8C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C19-4243-968D-A77AC1E1A3E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E650782-FCC6-8349-86B2-D94FC933FE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C19-4243-968D-A77AC1E1A3E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79F3216-D9FF-F645-9F74-F59B53A744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C19-4243-968D-A77AC1E1A3E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8FA3665-ACA8-4842-80E4-7878BA4FC9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C19-4243-968D-A77AC1E1A3E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B8A35CE-8F9D-5345-A0C8-29B18462EC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C19-4243-968D-A77AC1E1A3E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03F3FD3-5273-F547-91E1-281AB2D7C3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C19-4243-968D-A77AC1E1A3E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D3C1970-366F-E348-B618-897C6522ED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C19-4243-968D-A77AC1E1A3E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B136684-F5C1-F242-9AE7-5F1A797F8D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C19-4243-968D-A77AC1E1A3E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8086D19-2FC7-9644-A148-8024F6C8D6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C19-4243-968D-A77AC1E1A3E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F8D0DCD-61E0-A44D-8C33-574260E226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C19-4243-968D-A77AC1E1A3E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2E61A2F-A21D-9F46-B355-0D83EFA675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C19-4243-968D-A77AC1E1A3E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FFECFE1-D9EF-A14A-9E4E-C30ABC9CCC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C19-4243-968D-A77AC1E1A3E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E3C3394-D5FF-294C-B8A2-1C9DFDC972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C19-4243-968D-A77AC1E1A3E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FDD6349-33A3-8A45-BE8E-8D09694C74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C19-4243-968D-A77AC1E1A3E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964B4A9-B9BB-8A40-B2A2-7C419CE215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C19-4243-968D-A77AC1E1A3E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C68942A-3D84-EE45-B0B9-EE73450E1D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C19-4243-968D-A77AC1E1A3E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CA375AD-FB52-7647-99B8-568BDC09D1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C19-4243-968D-A77AC1E1A3E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CAC021C-C9B8-1643-87B4-43618AE0A0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C19-4243-968D-A77AC1E1A3E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CA48CDC-62BA-F647-A8AF-736B3F5984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C19-4243-968D-A77AC1E1A3E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632793D-D26B-CF46-BE1C-5F7D8B9371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C19-4243-968D-A77AC1E1A3E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B634228-6732-2949-A407-A0E5954A58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C19-4243-968D-A77AC1E1A3E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227EEB0-1717-7447-93A4-BF768B7EB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C19-4243-968D-A77AC1E1A3E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0201DD2-F5C3-2D43-9EA9-775D9542CF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C19-4243-968D-A77AC1E1A3E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4959ACB-C52E-CD45-AF70-0633C026CA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C19-4243-968D-A77AC1E1A3E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596C625-C09F-664E-BDEB-E32FC349B0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C19-4243-968D-A77AC1E1A3E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D88CC55-4666-2E40-B1F2-829E97BA6D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C19-4243-968D-A77AC1E1A3E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13EBD3B-3531-D240-A769-2AD8A513A7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C19-4243-968D-A77AC1E1A3E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C0A571D-C951-5141-8B13-F5FA4CF448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C19-4243-968D-A77AC1E1A3E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4B84555-9EEF-2F4A-B495-883E00F67A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C19-4243-968D-A77AC1E1A3E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A70ED30-93B0-7743-9680-BB7CECEEAC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C19-4243-968D-A77AC1E1A3E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4288976-9932-AA4A-A03A-6433CA0B8D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C19-4243-968D-A77AC1E1A3E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7E4F1A8-1408-9C49-9DD3-DC5B8C0E6A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C19-4243-968D-A77AC1E1A3E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EEDD541-FE2F-EB4B-A419-869B6E4242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C19-4243-968D-A77AC1E1A3E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7E050E7-3A85-1E44-99F2-B97095A555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C19-4243-968D-A77AC1E1A3E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E8D8EC5-F3C1-DF41-9D16-8AFF2E8073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C19-4243-968D-A77AC1E1A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IPTG_ROUND!$L$2:$L$58</c:f>
              <c:numCache>
                <c:formatCode>0.0E+00</c:formatCode>
                <c:ptCount val="57"/>
                <c:pt idx="0">
                  <c:v>0</c:v>
                </c:pt>
                <c:pt idx="1">
                  <c:v>2.4756690314775378E-3</c:v>
                </c:pt>
                <c:pt idx="2">
                  <c:v>1.1675576129957885E-3</c:v>
                </c:pt>
                <c:pt idx="3">
                  <c:v>3.108033515093595E-4</c:v>
                </c:pt>
                <c:pt idx="4">
                  <c:v>6.1140108132628948E-4</c:v>
                </c:pt>
                <c:pt idx="5">
                  <c:v>1.0295401390819973E-6</c:v>
                </c:pt>
                <c:pt idx="6">
                  <c:v>0</c:v>
                </c:pt>
                <c:pt idx="7">
                  <c:v>0</c:v>
                </c:pt>
                <c:pt idx="8">
                  <c:v>8.9890463767543065E-4</c:v>
                </c:pt>
                <c:pt idx="9">
                  <c:v>7.3011472086020423E-4</c:v>
                </c:pt>
                <c:pt idx="10">
                  <c:v>4.113826415170346E-4</c:v>
                </c:pt>
                <c:pt idx="11">
                  <c:v>6.5823958848523218E-13</c:v>
                </c:pt>
                <c:pt idx="12">
                  <c:v>4.9561114602624705E-4</c:v>
                </c:pt>
                <c:pt idx="13">
                  <c:v>4.9598425259178786E-4</c:v>
                </c:pt>
                <c:pt idx="14">
                  <c:v>0</c:v>
                </c:pt>
                <c:pt idx="15">
                  <c:v>2.8572040390791701E-5</c:v>
                </c:pt>
                <c:pt idx="16">
                  <c:v>0.14977421460360071</c:v>
                </c:pt>
                <c:pt idx="17">
                  <c:v>3.7408537740957318E-4</c:v>
                </c:pt>
                <c:pt idx="18">
                  <c:v>2.285262204729958E-2</c:v>
                </c:pt>
                <c:pt idx="19">
                  <c:v>0</c:v>
                </c:pt>
                <c:pt idx="20">
                  <c:v>9.2010121538705953E-4</c:v>
                </c:pt>
                <c:pt idx="21">
                  <c:v>6.3927948785256396E-3</c:v>
                </c:pt>
                <c:pt idx="22">
                  <c:v>0</c:v>
                </c:pt>
                <c:pt idx="23">
                  <c:v>8.4821229061147701E-5</c:v>
                </c:pt>
                <c:pt idx="24">
                  <c:v>0</c:v>
                </c:pt>
                <c:pt idx="25">
                  <c:v>0</c:v>
                </c:pt>
                <c:pt idx="26">
                  <c:v>7.6430489793012895E-5</c:v>
                </c:pt>
                <c:pt idx="27">
                  <c:v>0</c:v>
                </c:pt>
                <c:pt idx="28">
                  <c:v>0</c:v>
                </c:pt>
                <c:pt idx="29">
                  <c:v>8.1366149420486695E-4</c:v>
                </c:pt>
                <c:pt idx="30">
                  <c:v>8.898324044610544E-4</c:v>
                </c:pt>
                <c:pt idx="31">
                  <c:v>9.2993068498117544E-4</c:v>
                </c:pt>
                <c:pt idx="32">
                  <c:v>0</c:v>
                </c:pt>
                <c:pt idx="33">
                  <c:v>6.8269889947841474E-4</c:v>
                </c:pt>
                <c:pt idx="34">
                  <c:v>1.5226608195181401E-4</c:v>
                </c:pt>
                <c:pt idx="35">
                  <c:v>1.2929990961562407E-2</c:v>
                </c:pt>
                <c:pt idx="36">
                  <c:v>9.6749425353749759E-4</c:v>
                </c:pt>
                <c:pt idx="37">
                  <c:v>6.5011371319012761E-3</c:v>
                </c:pt>
                <c:pt idx="38">
                  <c:v>8.3511987683046098E-3</c:v>
                </c:pt>
                <c:pt idx="39">
                  <c:v>3.6791426822971381E-2</c:v>
                </c:pt>
                <c:pt idx="40">
                  <c:v>1.9165048677029154E-5</c:v>
                </c:pt>
                <c:pt idx="41">
                  <c:v>1.5602003931856009E-15</c:v>
                </c:pt>
                <c:pt idx="42">
                  <c:v>1.0661401362441051E-3</c:v>
                </c:pt>
                <c:pt idx="43">
                  <c:v>2.3546336707784009E-4</c:v>
                </c:pt>
                <c:pt idx="44">
                  <c:v>0</c:v>
                </c:pt>
                <c:pt idx="45">
                  <c:v>3.0573294885609842E-4</c:v>
                </c:pt>
                <c:pt idx="46">
                  <c:v>8.2483442079101953E-5</c:v>
                </c:pt>
                <c:pt idx="47">
                  <c:v>0</c:v>
                </c:pt>
                <c:pt idx="48">
                  <c:v>-2.2865816217000736E-10</c:v>
                </c:pt>
                <c:pt idx="49">
                  <c:v>2.4894746250073551E-3</c:v>
                </c:pt>
                <c:pt idx="50">
                  <c:v>4.6397029554361953E-3</c:v>
                </c:pt>
                <c:pt idx="51">
                  <c:v>8.2373008172873679E-4</c:v>
                </c:pt>
                <c:pt idx="52">
                  <c:v>3.6287861669518181E-4</c:v>
                </c:pt>
                <c:pt idx="53">
                  <c:v>2.8766729539948701E-4</c:v>
                </c:pt>
                <c:pt idx="54">
                  <c:v>0</c:v>
                </c:pt>
                <c:pt idx="55">
                  <c:v>0</c:v>
                </c:pt>
                <c:pt idx="56">
                  <c:v>2.32816176486308E-3</c:v>
                </c:pt>
              </c:numCache>
            </c:numRef>
          </c:xVal>
          <c:yVal>
            <c:numRef>
              <c:f>ONPFDNA_ROUND!$L$2:$L$58</c:f>
              <c:numCache>
                <c:formatCode>0.0E+00</c:formatCode>
                <c:ptCount val="57"/>
                <c:pt idx="0">
                  <c:v>0</c:v>
                </c:pt>
                <c:pt idx="1">
                  <c:v>1.2535539286773513E-5</c:v>
                </c:pt>
                <c:pt idx="2">
                  <c:v>0</c:v>
                </c:pt>
                <c:pt idx="3">
                  <c:v>0</c:v>
                </c:pt>
                <c:pt idx="4">
                  <c:v>4.352553822835264E-4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3.3688652818670807E-4</c:v>
                </c:pt>
                <c:pt idx="9">
                  <c:v>4.3059812012364203E-2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2.13216325592435E-4</c:v>
                </c:pt>
                <c:pt idx="14">
                  <c:v>0</c:v>
                </c:pt>
                <c:pt idx="15">
                  <c:v>3.2907318135206177E-4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4.1681927402915464E-4</c:v>
                </c:pt>
                <c:pt idx="21">
                  <c:v>1.4345597824298261E-2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4.1423161834806187E-4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1.4919032230650622E-4</c:v>
                </c:pt>
                <c:pt idx="35">
                  <c:v>7.2242515311660789E-4</c:v>
                </c:pt>
                <c:pt idx="36">
                  <c:v>4.3703965289595655E-4</c:v>
                </c:pt>
                <c:pt idx="37">
                  <c:v>4.0334533913921768E-4</c:v>
                </c:pt>
                <c:pt idx="38">
                  <c:v>3.2408711418871396E-4</c:v>
                </c:pt>
                <c:pt idx="39">
                  <c:v>4.2766781937366913E-4</c:v>
                </c:pt>
                <c:pt idx="40">
                  <c:v>6.3287048586715808E-6</c:v>
                </c:pt>
                <c:pt idx="41">
                  <c:v>0</c:v>
                </c:pt>
                <c:pt idx="42">
                  <c:v>7.3461161893359733E-4</c:v>
                </c:pt>
                <c:pt idx="43">
                  <c:v>9.8775603889852873E-6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8.5842839054771638E-6</c:v>
                </c:pt>
                <c:pt idx="50">
                  <c:v>3.4167654125670597E-4</c:v>
                </c:pt>
                <c:pt idx="51">
                  <c:v>1.6438843719971738E-6</c:v>
                </c:pt>
                <c:pt idx="52">
                  <c:v>6.2875757552315104E-8</c:v>
                </c:pt>
                <c:pt idx="53">
                  <c:v>0</c:v>
                </c:pt>
                <c:pt idx="54">
                  <c:v>1.6349387576826173E-7</c:v>
                </c:pt>
                <c:pt idx="55">
                  <c:v>0</c:v>
                </c:pt>
                <c:pt idx="56">
                  <c:v>4.0410031536784905E-3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DC19-4243-968D-A77AC1E1A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IPTG</a:t>
                </a:r>
              </a:p>
            </c:rich>
          </c:tx>
          <c:layout>
            <c:manualLayout>
              <c:xMode val="edge"/>
              <c:yMode val="edge"/>
              <c:x val="0.35744312738845657"/>
              <c:y val="0.16165655549664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  <c:majorUnit val="100"/>
      </c:valAx>
      <c:valAx>
        <c:axId val="515852303"/>
        <c:scaling>
          <c:logBase val="10"/>
          <c:orientation val="minMax"/>
          <c:max val="10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ONPFDNA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ONPF vs IPTG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E9BC655-965E-984B-940A-EA8557BE64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30C-8F43-8CAC-9A17A0530A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30BAE18-7F65-C24E-AA02-C40560239A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0C-8F43-8CAC-9A17A0530A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EAA74D8-0098-7F49-94C6-0DB842E7AD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30C-8F43-8CAC-9A17A0530A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43D5216-86B4-9240-BD07-03E32C963D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30C-8F43-8CAC-9A17A0530A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1BECF3D-7AC0-4C4A-80FB-A194B1DA78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30C-8F43-8CAC-9A17A0530AD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80DB570-1738-1C4B-B9AA-DD22029D06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30C-8F43-8CAC-9A17A0530AD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47FD067-2DCE-4F4D-AFF9-E3CA74533F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30C-8F43-8CAC-9A17A0530AD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ADCFC1A-96F2-A44D-8EE2-2BAF53A1A1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30C-8F43-8CAC-9A17A0530AD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9F1D83E-28F0-1448-85D8-43F1B239BF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30C-8F43-8CAC-9A17A0530AD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2C72767-E92F-8148-A1DB-C0BDD6B572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30C-8F43-8CAC-9A17A0530A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C9EE06E-4738-6945-9779-443463578F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30C-8F43-8CAC-9A17A0530AD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9DD68D3-5CE6-0745-A337-DB530D9C00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30C-8F43-8CAC-9A17A0530AD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97DAD86-6D1C-9D45-9337-3DB31CFF25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30C-8F43-8CAC-9A17A0530AD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9B95133-439A-DB49-84F5-E87E5CAB63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30C-8F43-8CAC-9A17A0530AD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9414D27-73CA-6C45-81F9-ECE3BFE6D6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30C-8F43-8CAC-9A17A0530AD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25D96FC-A5FD-D24D-AF52-DE69621F2B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30C-8F43-8CAC-9A17A0530AD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EE68738-533B-3348-AA36-2E7874A8B9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30C-8F43-8CAC-9A17A0530AD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994B73A-A795-A84F-B401-B0776A4825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30C-8F43-8CAC-9A17A0530AD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939D84C-52C2-ED4F-87C3-7AD7F73DC4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30C-8F43-8CAC-9A17A0530AD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207DA7D-9148-1F4D-B44E-CD32DD9F3D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30C-8F43-8CAC-9A17A0530AD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35B0C05-610B-D648-8BD9-CF5E5C17FC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30C-8F43-8CAC-9A17A0530AD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13C90C0-BB95-554A-BAA6-D7F9226D17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30C-8F43-8CAC-9A17A0530AD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70F5920-63E9-7F4B-92B9-8B2DDBF931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30C-8F43-8CAC-9A17A0530AD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A8A345D-D14D-1642-B914-A0A1AB0E79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30C-8F43-8CAC-9A17A0530AD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86065F7-700C-C541-8F0F-88DD0D7A6E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30C-8F43-8CAC-9A17A0530AD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2010527-91EB-1249-BC2C-7B54CD9611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30C-8F43-8CAC-9A17A0530AD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7AB49AF-7D1C-2A4A-878A-F39C255045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30C-8F43-8CAC-9A17A0530AD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54E1F6A-B6DC-AC48-BF92-158FDB8FC0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30C-8F43-8CAC-9A17A0530AD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0415B34-F4AC-5E4F-8741-87F8B161FB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30C-8F43-8CAC-9A17A0530AD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729E50D-8884-9B45-9570-030B4418A3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30C-8F43-8CAC-9A17A0530AD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E6E4271-C303-CA42-A872-47EF02BA6B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30C-8F43-8CAC-9A17A0530AD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1B29C66-5B0B-6A44-89F3-44FFC8CBB6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30C-8F43-8CAC-9A17A0530AD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F948E5E-B241-3443-966A-612806C79A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30C-8F43-8CAC-9A17A0530AD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81A1A67-8DA0-EA49-87E6-0DAB839101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30C-8F43-8CAC-9A17A0530AD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9642109-57D7-1848-83BC-5D499D866C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30C-8F43-8CAC-9A17A0530AD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BD2435B-91F4-AE4F-ADFB-82BD6CB628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30C-8F43-8CAC-9A17A0530AD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5BC84D0-0229-B043-904E-9739392E97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30C-8F43-8CAC-9A17A0530AD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AAB375E-0D44-1848-AB6C-17147808F0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30C-8F43-8CAC-9A17A0530AD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EE94653-30A4-514C-AC82-9B09093378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30C-8F43-8CAC-9A17A0530AD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CC6E95A-F22A-D349-80C9-1F82AF4874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30C-8F43-8CAC-9A17A0530AD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F579CDB8-5D79-E94F-8161-F05630DDAB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30C-8F43-8CAC-9A17A0530AD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967139FD-30BF-F849-8F57-E79F99A1EE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30C-8F43-8CAC-9A17A0530AD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7E096B0-9412-3C4F-91D1-347F71CB60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30C-8F43-8CAC-9A17A0530AD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8288700-E7DD-1541-B843-1A18A13D8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30C-8F43-8CAC-9A17A0530AD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D805ED1-D02B-2A44-9231-517D58F313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30C-8F43-8CAC-9A17A0530AD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C356A9E-A1C1-964A-A8A8-B9D9E72B50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30C-8F43-8CAC-9A17A0530AD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0595C963-13DE-DB48-9236-6C9571AAEA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30C-8F43-8CAC-9A17A0530AD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A8EC520-ED09-1647-8C9C-4AE2358D11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30C-8F43-8CAC-9A17A0530A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E51B7563-C8CF-3146-BFE4-6D43B0E1C1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30C-8F43-8CAC-9A17A0530AD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A779455-C67A-2E4F-9717-E05928C32D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30C-8F43-8CAC-9A17A0530AD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E1FE1B4-ADEF-0849-BD5F-EEFCC31F9E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30C-8F43-8CAC-9A17A0530A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E86B5E3-17EC-F74A-A7E5-2C5E60A328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30C-8F43-8CAC-9A17A0530AD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CE7FAA5A-1DE1-4542-831F-E8AB301A00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30C-8F43-8CAC-9A17A0530AD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BF496EB-A5C1-9849-A6AC-25E8162E04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30C-8F43-8CAC-9A17A0530AD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6444A9C-71C3-B144-8CE3-642A4DE417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30C-8F43-8CAC-9A17A0530AD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C7035491-90B6-8B43-B19C-77DDE32643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30C-8F43-8CAC-9A17A0530AD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BCE9E72-CC23-8240-AE69-B462A16AA5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30C-8F43-8CAC-9A17A0530A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ONPF_ROUND!$L$2:$L$58</c:f>
              <c:numCache>
                <c:formatCode>0.0E+00</c:formatCode>
                <c:ptCount val="57"/>
                <c:pt idx="0">
                  <c:v>2.7015686391926589E-6</c:v>
                </c:pt>
                <c:pt idx="1">
                  <c:v>0</c:v>
                </c:pt>
                <c:pt idx="2">
                  <c:v>6.501869324181711E-2</c:v>
                </c:pt>
                <c:pt idx="3">
                  <c:v>5.27516058679288E-4</c:v>
                </c:pt>
                <c:pt idx="4">
                  <c:v>5.7410315325851898E-2</c:v>
                </c:pt>
                <c:pt idx="5">
                  <c:v>2.6070424387863344E-4</c:v>
                </c:pt>
                <c:pt idx="6">
                  <c:v>1.7366316489412988E-4</c:v>
                </c:pt>
                <c:pt idx="7">
                  <c:v>0</c:v>
                </c:pt>
                <c:pt idx="8">
                  <c:v>3.0970663671441224E-4</c:v>
                </c:pt>
                <c:pt idx="9">
                  <c:v>1.0851071192612869E-3</c:v>
                </c:pt>
                <c:pt idx="10">
                  <c:v>-7.2032376328153363E-12</c:v>
                </c:pt>
                <c:pt idx="11">
                  <c:v>3.4858817840299542E-5</c:v>
                </c:pt>
                <c:pt idx="12">
                  <c:v>6.4995100477842306E-4</c:v>
                </c:pt>
                <c:pt idx="13">
                  <c:v>1.9577455124244794E-4</c:v>
                </c:pt>
                <c:pt idx="14">
                  <c:v>0</c:v>
                </c:pt>
                <c:pt idx="15">
                  <c:v>8.7167410233739812E-4</c:v>
                </c:pt>
                <c:pt idx="16">
                  <c:v>0</c:v>
                </c:pt>
                <c:pt idx="17">
                  <c:v>4.202112537869341E-4</c:v>
                </c:pt>
                <c:pt idx="18">
                  <c:v>0</c:v>
                </c:pt>
                <c:pt idx="19">
                  <c:v>0</c:v>
                </c:pt>
                <c:pt idx="20">
                  <c:v>1.7108576390271052E-3</c:v>
                </c:pt>
                <c:pt idx="21">
                  <c:v>1.3413311481336943E-2</c:v>
                </c:pt>
                <c:pt idx="22">
                  <c:v>5.719997356460808E-5</c:v>
                </c:pt>
                <c:pt idx="23">
                  <c:v>4.3013163101318419E-4</c:v>
                </c:pt>
                <c:pt idx="24">
                  <c:v>0</c:v>
                </c:pt>
                <c:pt idx="25">
                  <c:v>0</c:v>
                </c:pt>
                <c:pt idx="26">
                  <c:v>2.639051463484599E-14</c:v>
                </c:pt>
                <c:pt idx="27">
                  <c:v>5.4384495786979778E-2</c:v>
                </c:pt>
                <c:pt idx="28">
                  <c:v>0</c:v>
                </c:pt>
                <c:pt idx="29">
                  <c:v>1.8194845228671611E-4</c:v>
                </c:pt>
                <c:pt idx="30">
                  <c:v>1.3893465118789475E-3</c:v>
                </c:pt>
                <c:pt idx="31">
                  <c:v>0</c:v>
                </c:pt>
                <c:pt idx="32">
                  <c:v>0</c:v>
                </c:pt>
                <c:pt idx="33">
                  <c:v>1.5028902871679431E-4</c:v>
                </c:pt>
                <c:pt idx="34">
                  <c:v>9.8976274930733896E-5</c:v>
                </c:pt>
                <c:pt idx="35">
                  <c:v>6.3521485907218872E-2</c:v>
                </c:pt>
                <c:pt idx="36">
                  <c:v>1.4280791350301416E-3</c:v>
                </c:pt>
                <c:pt idx="37">
                  <c:v>7.9317867186249023E-3</c:v>
                </c:pt>
                <c:pt idx="38">
                  <c:v>8.9329048949072423E-3</c:v>
                </c:pt>
                <c:pt idx="39">
                  <c:v>0</c:v>
                </c:pt>
                <c:pt idx="40">
                  <c:v>1.3669753348616705E-5</c:v>
                </c:pt>
                <c:pt idx="41">
                  <c:v>1.0270981946721944E-5</c:v>
                </c:pt>
                <c:pt idx="42">
                  <c:v>4.2587676340486368E-4</c:v>
                </c:pt>
                <c:pt idx="43">
                  <c:v>3.8019214351314268E-4</c:v>
                </c:pt>
                <c:pt idx="44">
                  <c:v>4.6980417870487337E-4</c:v>
                </c:pt>
                <c:pt idx="45">
                  <c:v>4.4108426352383419E-3</c:v>
                </c:pt>
                <c:pt idx="46">
                  <c:v>2.639051463484599E-14</c:v>
                </c:pt>
                <c:pt idx="47">
                  <c:v>0</c:v>
                </c:pt>
                <c:pt idx="48">
                  <c:v>0</c:v>
                </c:pt>
                <c:pt idx="49">
                  <c:v>3.5697452229211247E-4</c:v>
                </c:pt>
                <c:pt idx="50">
                  <c:v>4.283755811200702E-2</c:v>
                </c:pt>
                <c:pt idx="51">
                  <c:v>1.0087566799879904E-3</c:v>
                </c:pt>
                <c:pt idx="52">
                  <c:v>2.2033113956090251E-4</c:v>
                </c:pt>
                <c:pt idx="53">
                  <c:v>6.3669210463427546E-5</c:v>
                </c:pt>
                <c:pt idx="54">
                  <c:v>2.3180703695843841E-2</c:v>
                </c:pt>
                <c:pt idx="55">
                  <c:v>0</c:v>
                </c:pt>
                <c:pt idx="56">
                  <c:v>9.2961214529240239E-3</c:v>
                </c:pt>
              </c:numCache>
            </c:numRef>
          </c:xVal>
          <c:yVal>
            <c:numRef>
              <c:f>IPTG_ROUND!$L$2:$L$58</c:f>
              <c:numCache>
                <c:formatCode>0.0E+00</c:formatCode>
                <c:ptCount val="57"/>
                <c:pt idx="0">
                  <c:v>0</c:v>
                </c:pt>
                <c:pt idx="1">
                  <c:v>2.4756690314775378E-3</c:v>
                </c:pt>
                <c:pt idx="2">
                  <c:v>1.1675576129957885E-3</c:v>
                </c:pt>
                <c:pt idx="3">
                  <c:v>3.108033515093595E-4</c:v>
                </c:pt>
                <c:pt idx="4">
                  <c:v>6.1140108132628948E-4</c:v>
                </c:pt>
                <c:pt idx="5">
                  <c:v>1.0295401390819973E-6</c:v>
                </c:pt>
                <c:pt idx="6">
                  <c:v>0</c:v>
                </c:pt>
                <c:pt idx="7">
                  <c:v>0</c:v>
                </c:pt>
                <c:pt idx="8">
                  <c:v>8.9890463767543065E-4</c:v>
                </c:pt>
                <c:pt idx="9">
                  <c:v>7.3011472086020423E-4</c:v>
                </c:pt>
                <c:pt idx="10">
                  <c:v>4.113826415170346E-4</c:v>
                </c:pt>
                <c:pt idx="11">
                  <c:v>6.5823958848523218E-13</c:v>
                </c:pt>
                <c:pt idx="12">
                  <c:v>4.9561114602624705E-4</c:v>
                </c:pt>
                <c:pt idx="13">
                  <c:v>4.9598425259178786E-4</c:v>
                </c:pt>
                <c:pt idx="14">
                  <c:v>0</c:v>
                </c:pt>
                <c:pt idx="15">
                  <c:v>2.8572040390791701E-5</c:v>
                </c:pt>
                <c:pt idx="16">
                  <c:v>0.14977421460360071</c:v>
                </c:pt>
                <c:pt idx="17">
                  <c:v>3.7408537740957318E-4</c:v>
                </c:pt>
                <c:pt idx="18">
                  <c:v>2.285262204729958E-2</c:v>
                </c:pt>
                <c:pt idx="19">
                  <c:v>0</c:v>
                </c:pt>
                <c:pt idx="20">
                  <c:v>9.2010121538705953E-4</c:v>
                </c:pt>
                <c:pt idx="21">
                  <c:v>6.3927948785256396E-3</c:v>
                </c:pt>
                <c:pt idx="22">
                  <c:v>0</c:v>
                </c:pt>
                <c:pt idx="23">
                  <c:v>8.4821229061147701E-5</c:v>
                </c:pt>
                <c:pt idx="24">
                  <c:v>0</c:v>
                </c:pt>
                <c:pt idx="25">
                  <c:v>0</c:v>
                </c:pt>
                <c:pt idx="26">
                  <c:v>7.6430489793012895E-5</c:v>
                </c:pt>
                <c:pt idx="27">
                  <c:v>0</c:v>
                </c:pt>
                <c:pt idx="28">
                  <c:v>0</c:v>
                </c:pt>
                <c:pt idx="29">
                  <c:v>8.1366149420486695E-4</c:v>
                </c:pt>
                <c:pt idx="30">
                  <c:v>8.898324044610544E-4</c:v>
                </c:pt>
                <c:pt idx="31">
                  <c:v>9.2993068498117544E-4</c:v>
                </c:pt>
                <c:pt idx="32">
                  <c:v>0</c:v>
                </c:pt>
                <c:pt idx="33">
                  <c:v>6.8269889947841474E-4</c:v>
                </c:pt>
                <c:pt idx="34">
                  <c:v>1.5226608195181401E-4</c:v>
                </c:pt>
                <c:pt idx="35">
                  <c:v>1.2929990961562407E-2</c:v>
                </c:pt>
                <c:pt idx="36">
                  <c:v>9.6749425353749759E-4</c:v>
                </c:pt>
                <c:pt idx="37">
                  <c:v>6.5011371319012761E-3</c:v>
                </c:pt>
                <c:pt idx="38">
                  <c:v>8.3511987683046098E-3</c:v>
                </c:pt>
                <c:pt idx="39">
                  <c:v>3.6791426822971381E-2</c:v>
                </c:pt>
                <c:pt idx="40">
                  <c:v>1.9165048677029154E-5</c:v>
                </c:pt>
                <c:pt idx="41">
                  <c:v>1.5602003931856009E-15</c:v>
                </c:pt>
                <c:pt idx="42">
                  <c:v>1.0661401362441051E-3</c:v>
                </c:pt>
                <c:pt idx="43">
                  <c:v>2.3546336707784009E-4</c:v>
                </c:pt>
                <c:pt idx="44">
                  <c:v>0</c:v>
                </c:pt>
                <c:pt idx="45">
                  <c:v>3.0573294885609842E-4</c:v>
                </c:pt>
                <c:pt idx="46">
                  <c:v>8.2483442079101953E-5</c:v>
                </c:pt>
                <c:pt idx="47">
                  <c:v>0</c:v>
                </c:pt>
                <c:pt idx="48">
                  <c:v>-2.2865816217000736E-10</c:v>
                </c:pt>
                <c:pt idx="49">
                  <c:v>2.4894746250073551E-3</c:v>
                </c:pt>
                <c:pt idx="50">
                  <c:v>4.6397029554361953E-3</c:v>
                </c:pt>
                <c:pt idx="51">
                  <c:v>8.2373008172873679E-4</c:v>
                </c:pt>
                <c:pt idx="52">
                  <c:v>3.6287861669518181E-4</c:v>
                </c:pt>
                <c:pt idx="53">
                  <c:v>2.8766729539948701E-4</c:v>
                </c:pt>
                <c:pt idx="54">
                  <c:v>0</c:v>
                </c:pt>
                <c:pt idx="55">
                  <c:v>0</c:v>
                </c:pt>
                <c:pt idx="56">
                  <c:v>2.32816176486308E-3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130C-8F43-8CAC-9A17A0530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</a:t>
                </a:r>
              </a:p>
            </c:rich>
          </c:tx>
          <c:layout>
            <c:manualLayout>
              <c:xMode val="edge"/>
              <c:yMode val="edge"/>
              <c:x val="0.46284533542612477"/>
              <c:y val="0.166249889379132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IPTG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apo vs IPTG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2529C5D-1BDD-BA4E-B168-C26781F2F3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1A0-6A47-A2A4-667B752DF0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CC38B88-FB0E-E642-AF65-208BDA2F03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1A0-6A47-A2A4-667B752DF0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E827D54-3FB9-3F42-B540-6D0E5C18D8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1A0-6A47-A2A4-667B752DF0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2062FAC-95C3-3E4C-811B-F758CBEB3D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1A0-6A47-A2A4-667B752DF0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DE44E86-3B76-8B4B-87C7-96CB3BCCF5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1A0-6A47-A2A4-667B752DF0F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211D39A-4225-124A-AB9E-384A829ADF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1A0-6A47-A2A4-667B752DF0F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D97AF69-B266-D14D-BE21-28BD451B59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1A0-6A47-A2A4-667B752DF0F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4D87361-2478-5844-A3A5-1D07483578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1A0-6A47-A2A4-667B752DF0F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CEDCE10-68B4-E04A-B4C0-81CDA5B89E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1A0-6A47-A2A4-667B752DF0F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23C5708-C60F-FA42-98F6-48BFD8B1D6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1A0-6A47-A2A4-667B752DF0F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3123276-4EEE-B143-9657-CCEC378732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1A0-6A47-A2A4-667B752DF0F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209A619-25F1-4742-8A40-97FA750895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1A0-6A47-A2A4-667B752DF0F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8A31D32-FA23-5D43-82A8-938BBA9541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1A0-6A47-A2A4-667B752DF0F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2D2699B-42AD-5C47-84A8-5261D0BFF6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1A0-6A47-A2A4-667B752DF0F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15BD6AF-D435-0946-A4F2-8837214F56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1A0-6A47-A2A4-667B752DF0F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F7F38B4-500E-BE43-AEAE-CE481F5770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1A0-6A47-A2A4-667B752DF0F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4BE4806-AB0B-C54E-9E6D-B623A7C192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1A0-6A47-A2A4-667B752DF0F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7079B5F-9624-6942-8BD4-299FB28A08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1A0-6A47-A2A4-667B752DF0F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07530C8-C23A-A54F-967D-7A68697949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1A0-6A47-A2A4-667B752DF0F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8708A5C-B5D3-E64D-B6CE-4E1E4CF021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1A0-6A47-A2A4-667B752DF0F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36ADEBC-AB37-994F-BDA8-EE9BCE2C1F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1A0-6A47-A2A4-667B752DF0F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5D366FB-788C-684B-AAA3-2055FFEEB1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1A0-6A47-A2A4-667B752DF0F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28A263D-6FA1-0B45-91C9-037D6A1138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1A0-6A47-A2A4-667B752DF0F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1A02255-6605-034A-92B0-AAC4879123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1A0-6A47-A2A4-667B752DF0F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053A7E2-B325-9047-BB51-C084C3B32F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1A0-6A47-A2A4-667B752DF0F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FC9A67B-D66F-7D49-9ECD-41CA30FF5A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1A0-6A47-A2A4-667B752DF0F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D7A18A1-58E6-5044-B5CA-4A18672A15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1A0-6A47-A2A4-667B752DF0F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32964B9-AD3F-0745-AE87-0CF3894F90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1A0-6A47-A2A4-667B752DF0F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3B7AA3A-AA25-8C4C-93B7-C5D88E21AA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1A0-6A47-A2A4-667B752DF0F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CA4C1F3-CCA9-6B45-A793-AE0990A44A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1A0-6A47-A2A4-667B752DF0F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DE74371-A1CA-784C-8264-64ACD8E705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1A0-6A47-A2A4-667B752DF0F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2652A5A-3F3D-D745-A0D8-0790097D1E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1A0-6A47-A2A4-667B752DF0F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85C840C-966B-E64E-B7BE-1134D0CEC9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1A0-6A47-A2A4-667B752DF0F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911A317-D44A-C44C-AEA7-6BDFEEA3FD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1A0-6A47-A2A4-667B752DF0F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81AE595-4E16-F945-A8F7-F7FD7B8DE4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1A0-6A47-A2A4-667B752DF0F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0B4DA83-C0B1-B84C-9074-985BD1BDF1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1A0-6A47-A2A4-667B752DF0F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2834136-EA1E-5C4C-8F4F-00E94A1696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1A0-6A47-A2A4-667B752DF0F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2868F80-876C-0348-903C-DD7C49FA5A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1A0-6A47-A2A4-667B752DF0F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925CF8A-FEB8-EE4D-8FB1-EFAEC8AD1E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1A0-6A47-A2A4-667B752DF0F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7E7131C-668D-0248-AC4C-FA8C08B136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1A0-6A47-A2A4-667B752DF0F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EF1C3FB-A4F1-2942-9342-B7EFD9C6EC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1A0-6A47-A2A4-667B752DF0F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908B705-73CD-D74B-9D2D-D6D4238E6E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1A0-6A47-A2A4-667B752DF0F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CE329A9-2D9D-9547-9FF8-7F1EDA98D9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1A0-6A47-A2A4-667B752DF0F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62CFEBC-C87E-AE47-B316-14D96EC7B4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1A0-6A47-A2A4-667B752DF0FA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C0F1E51-09D7-EF4A-A73B-90D1E69AE4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1A0-6A47-A2A4-667B752DF0FA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59CA94F-9F56-F146-985E-9273907E17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1A0-6A47-A2A4-667B752DF0FA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12DE195-EE8B-554F-A856-3F1B6FC23D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1A0-6A47-A2A4-667B752DF0FA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F28610E-7D56-4843-BC5C-D3E70D00A8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1A0-6A47-A2A4-667B752DF0FA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E4F49DE9-D1D9-5248-AD3E-AA80622F63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1A0-6A47-A2A4-667B752DF0FA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21C774F-8D06-E84D-B061-19CAFF2D60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1A0-6A47-A2A4-667B752DF0FA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F94E7C2-7E2C-0B4A-9C11-DDC18BC272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1A0-6A47-A2A4-667B752DF0FA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1BAAAEAC-B545-0B4E-9D30-5D5483FA7B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1A0-6A47-A2A4-667B752DF0FA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CA2859A8-94C2-E444-9A5A-EECF57A711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1A0-6A47-A2A4-667B752DF0FA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39350D1-31D3-6046-8680-4F8C4CE8CF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1A0-6A47-A2A4-667B752DF0FA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C5662CB-0E80-A942-9E5B-CE49FFFFE8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1A0-6A47-A2A4-667B752DF0FA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7EEA7C8-7083-1C4F-B99A-7962B6EF5E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1A0-6A47-A2A4-667B752DF0FA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A300ABC1-125E-AB4B-9AEF-D4BB2785FE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1A0-6A47-A2A4-667B752DF0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APO_ROUND!$L$2:$L$58</c:f>
              <c:numCache>
                <c:formatCode>0.0E+00</c:formatCode>
                <c:ptCount val="57"/>
                <c:pt idx="0">
                  <c:v>8.6299886453882179E-16</c:v>
                </c:pt>
                <c:pt idx="1">
                  <c:v>0</c:v>
                </c:pt>
                <c:pt idx="2">
                  <c:v>9.016787358088862E-4</c:v>
                </c:pt>
                <c:pt idx="3">
                  <c:v>1.9771873452567863E-3</c:v>
                </c:pt>
                <c:pt idx="4">
                  <c:v>2.293430512531845E-3</c:v>
                </c:pt>
                <c:pt idx="5">
                  <c:v>3.1287075077921498E-4</c:v>
                </c:pt>
                <c:pt idx="6">
                  <c:v>2.8169464606789312E-4</c:v>
                </c:pt>
                <c:pt idx="7">
                  <c:v>1.769650669515387E-4</c:v>
                </c:pt>
                <c:pt idx="8">
                  <c:v>5.3839147550816197E-4</c:v>
                </c:pt>
                <c:pt idx="9">
                  <c:v>6.3050714060235266E-4</c:v>
                </c:pt>
                <c:pt idx="10">
                  <c:v>0</c:v>
                </c:pt>
                <c:pt idx="11">
                  <c:v>0</c:v>
                </c:pt>
                <c:pt idx="12">
                  <c:v>2.3811723245663083E-4</c:v>
                </c:pt>
                <c:pt idx="13">
                  <c:v>5.8274676315879124E-4</c:v>
                </c:pt>
                <c:pt idx="14">
                  <c:v>0</c:v>
                </c:pt>
                <c:pt idx="15">
                  <c:v>1.554962276933282E-4</c:v>
                </c:pt>
                <c:pt idx="16">
                  <c:v>8.1534803889726036E-5</c:v>
                </c:pt>
                <c:pt idx="17">
                  <c:v>4.341558747642191E-4</c:v>
                </c:pt>
                <c:pt idx="18">
                  <c:v>5.6807155682428575E-4</c:v>
                </c:pt>
                <c:pt idx="19">
                  <c:v>0</c:v>
                </c:pt>
                <c:pt idx="20">
                  <c:v>1.854358438322809E-3</c:v>
                </c:pt>
                <c:pt idx="21">
                  <c:v>8.5487754904731356E-4</c:v>
                </c:pt>
                <c:pt idx="22">
                  <c:v>5.309315430607258E-5</c:v>
                </c:pt>
                <c:pt idx="23">
                  <c:v>0</c:v>
                </c:pt>
                <c:pt idx="24">
                  <c:v>1.4031572498240431E-4</c:v>
                </c:pt>
                <c:pt idx="25">
                  <c:v>4.7245418985503152E-6</c:v>
                </c:pt>
                <c:pt idx="26">
                  <c:v>0</c:v>
                </c:pt>
                <c:pt idx="27">
                  <c:v>7.0014603683020291E-6</c:v>
                </c:pt>
                <c:pt idx="28">
                  <c:v>0</c:v>
                </c:pt>
                <c:pt idx="29">
                  <c:v>9.3164052143652131E-4</c:v>
                </c:pt>
                <c:pt idx="30">
                  <c:v>3.3204823577273189E-4</c:v>
                </c:pt>
                <c:pt idx="31">
                  <c:v>3.327954046965382E-4</c:v>
                </c:pt>
                <c:pt idx="32">
                  <c:v>0</c:v>
                </c:pt>
                <c:pt idx="33">
                  <c:v>1.1317161753562949E-3</c:v>
                </c:pt>
                <c:pt idx="34">
                  <c:v>4.7395112930474038E-4</c:v>
                </c:pt>
                <c:pt idx="35">
                  <c:v>2.1514287688668443E-3</c:v>
                </c:pt>
                <c:pt idx="36">
                  <c:v>1.3058226237700277E-3</c:v>
                </c:pt>
                <c:pt idx="37">
                  <c:v>2.2051278189852909E-7</c:v>
                </c:pt>
                <c:pt idx="38">
                  <c:v>8.3492318352025065E-4</c:v>
                </c:pt>
                <c:pt idx="39">
                  <c:v>2.8412782215727719E-3</c:v>
                </c:pt>
                <c:pt idx="40">
                  <c:v>2.0083154656664971E-5</c:v>
                </c:pt>
                <c:pt idx="41">
                  <c:v>0</c:v>
                </c:pt>
                <c:pt idx="42">
                  <c:v>8.9607900314440827E-4</c:v>
                </c:pt>
                <c:pt idx="43">
                  <c:v>2.2263588220435094E-4</c:v>
                </c:pt>
                <c:pt idx="44">
                  <c:v>1.8759235627652978E-4</c:v>
                </c:pt>
                <c:pt idx="45">
                  <c:v>1.1337574636625931E-4</c:v>
                </c:pt>
                <c:pt idx="46">
                  <c:v>0</c:v>
                </c:pt>
                <c:pt idx="47">
                  <c:v>7.057855431283421E-6</c:v>
                </c:pt>
                <c:pt idx="48">
                  <c:v>3.1767643384428215E-5</c:v>
                </c:pt>
                <c:pt idx="49">
                  <c:v>1.2597073405060443E-3</c:v>
                </c:pt>
                <c:pt idx="50">
                  <c:v>2.070388352028882E-3</c:v>
                </c:pt>
                <c:pt idx="51">
                  <c:v>6.2488665983554607E-4</c:v>
                </c:pt>
                <c:pt idx="52">
                  <c:v>1.9765009938166382E-4</c:v>
                </c:pt>
                <c:pt idx="53">
                  <c:v>1.3224713299851481E-4</c:v>
                </c:pt>
                <c:pt idx="54">
                  <c:v>0</c:v>
                </c:pt>
                <c:pt idx="55">
                  <c:v>2.0710160840533546E-5</c:v>
                </c:pt>
                <c:pt idx="56">
                  <c:v>0</c:v>
                </c:pt>
              </c:numCache>
            </c:numRef>
          </c:xVal>
          <c:yVal>
            <c:numRef>
              <c:f>IPTG_ROUND!$L$2:$L$58</c:f>
              <c:numCache>
                <c:formatCode>0.0E+00</c:formatCode>
                <c:ptCount val="57"/>
                <c:pt idx="0">
                  <c:v>0</c:v>
                </c:pt>
                <c:pt idx="1">
                  <c:v>2.4756690314775378E-3</c:v>
                </c:pt>
                <c:pt idx="2">
                  <c:v>1.1675576129957885E-3</c:v>
                </c:pt>
                <c:pt idx="3">
                  <c:v>3.108033515093595E-4</c:v>
                </c:pt>
                <c:pt idx="4">
                  <c:v>6.1140108132628948E-4</c:v>
                </c:pt>
                <c:pt idx="5">
                  <c:v>1.0295401390819973E-6</c:v>
                </c:pt>
                <c:pt idx="6">
                  <c:v>0</c:v>
                </c:pt>
                <c:pt idx="7">
                  <c:v>0</c:v>
                </c:pt>
                <c:pt idx="8">
                  <c:v>8.9890463767543065E-4</c:v>
                </c:pt>
                <c:pt idx="9">
                  <c:v>7.3011472086020423E-4</c:v>
                </c:pt>
                <c:pt idx="10">
                  <c:v>4.113826415170346E-4</c:v>
                </c:pt>
                <c:pt idx="11">
                  <c:v>6.5823958848523218E-13</c:v>
                </c:pt>
                <c:pt idx="12">
                  <c:v>4.9561114602624705E-4</c:v>
                </c:pt>
                <c:pt idx="13">
                  <c:v>4.9598425259178786E-4</c:v>
                </c:pt>
                <c:pt idx="14">
                  <c:v>0</c:v>
                </c:pt>
                <c:pt idx="15">
                  <c:v>2.8572040390791701E-5</c:v>
                </c:pt>
                <c:pt idx="16">
                  <c:v>0.14977421460360071</c:v>
                </c:pt>
                <c:pt idx="17">
                  <c:v>3.7408537740957318E-4</c:v>
                </c:pt>
                <c:pt idx="18">
                  <c:v>2.285262204729958E-2</c:v>
                </c:pt>
                <c:pt idx="19">
                  <c:v>0</c:v>
                </c:pt>
                <c:pt idx="20">
                  <c:v>9.2010121538705953E-4</c:v>
                </c:pt>
                <c:pt idx="21">
                  <c:v>6.3927948785256396E-3</c:v>
                </c:pt>
                <c:pt idx="22">
                  <c:v>0</c:v>
                </c:pt>
                <c:pt idx="23">
                  <c:v>8.4821229061147701E-5</c:v>
                </c:pt>
                <c:pt idx="24">
                  <c:v>0</c:v>
                </c:pt>
                <c:pt idx="25">
                  <c:v>0</c:v>
                </c:pt>
                <c:pt idx="26">
                  <c:v>7.6430489793012895E-5</c:v>
                </c:pt>
                <c:pt idx="27">
                  <c:v>0</c:v>
                </c:pt>
                <c:pt idx="28">
                  <c:v>0</c:v>
                </c:pt>
                <c:pt idx="29">
                  <c:v>8.1366149420486695E-4</c:v>
                </c:pt>
                <c:pt idx="30">
                  <c:v>8.898324044610544E-4</c:v>
                </c:pt>
                <c:pt idx="31">
                  <c:v>9.2993068498117544E-4</c:v>
                </c:pt>
                <c:pt idx="32">
                  <c:v>0</c:v>
                </c:pt>
                <c:pt idx="33">
                  <c:v>6.8269889947841474E-4</c:v>
                </c:pt>
                <c:pt idx="34">
                  <c:v>1.5226608195181401E-4</c:v>
                </c:pt>
                <c:pt idx="35">
                  <c:v>1.2929990961562407E-2</c:v>
                </c:pt>
                <c:pt idx="36">
                  <c:v>9.6749425353749759E-4</c:v>
                </c:pt>
                <c:pt idx="37">
                  <c:v>6.5011371319012761E-3</c:v>
                </c:pt>
                <c:pt idx="38">
                  <c:v>8.3511987683046098E-3</c:v>
                </c:pt>
                <c:pt idx="39">
                  <c:v>3.6791426822971381E-2</c:v>
                </c:pt>
                <c:pt idx="40">
                  <c:v>1.9165048677029154E-5</c:v>
                </c:pt>
                <c:pt idx="41">
                  <c:v>1.5602003931856009E-15</c:v>
                </c:pt>
                <c:pt idx="42">
                  <c:v>1.0661401362441051E-3</c:v>
                </c:pt>
                <c:pt idx="43">
                  <c:v>2.3546336707784009E-4</c:v>
                </c:pt>
                <c:pt idx="44">
                  <c:v>0</c:v>
                </c:pt>
                <c:pt idx="45">
                  <c:v>3.0573294885609842E-4</c:v>
                </c:pt>
                <c:pt idx="46">
                  <c:v>8.2483442079101953E-5</c:v>
                </c:pt>
                <c:pt idx="47">
                  <c:v>0</c:v>
                </c:pt>
                <c:pt idx="48">
                  <c:v>-2.2865816217000736E-10</c:v>
                </c:pt>
                <c:pt idx="49">
                  <c:v>2.4894746250073551E-3</c:v>
                </c:pt>
                <c:pt idx="50">
                  <c:v>4.6397029554361953E-3</c:v>
                </c:pt>
                <c:pt idx="51">
                  <c:v>8.2373008172873679E-4</c:v>
                </c:pt>
                <c:pt idx="52">
                  <c:v>3.6287861669518181E-4</c:v>
                </c:pt>
                <c:pt idx="53">
                  <c:v>2.8766729539948701E-4</c:v>
                </c:pt>
                <c:pt idx="54">
                  <c:v>0</c:v>
                </c:pt>
                <c:pt idx="55">
                  <c:v>0</c:v>
                </c:pt>
                <c:pt idx="56">
                  <c:v>2.32816176486308E-3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41A0-6A47-A2A4-667B752DF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APO</a:t>
                </a:r>
              </a:p>
            </c:rich>
          </c:tx>
          <c:layout>
            <c:manualLayout>
              <c:xMode val="edge"/>
              <c:yMode val="edge"/>
              <c:x val="0.34929831555865642"/>
              <c:y val="0.166250000000000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IPTG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TMG vs apo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68D02FA-3321-6744-BCAE-50A8144CE8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159-A947-9532-F4485E7A0F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179F74-49D0-9541-BB72-A80B450A41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159-A947-9532-F4485E7A0F4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06A42F1-48E3-C149-A03A-0DABFE4823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159-A947-9532-F4485E7A0F4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5123A50-F103-A549-81ED-53B3B29360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59-A947-9532-F4485E7A0F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24D169B-D522-FD49-8236-E507C4CCED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59-A947-9532-F4485E7A0F4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ACBF2B8-DFC2-374D-B28E-944B6E7670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59-A947-9532-F4485E7A0F4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87FE893-72BB-884C-BA61-DABBCD3707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59-A947-9532-F4485E7A0F4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8E0ED53-1D8E-3144-9442-21AB14EA9B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59-A947-9532-F4485E7A0F4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6E56CEA-7DF9-8043-86B0-86600A7498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59-A947-9532-F4485E7A0F4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27BC046-AFFE-9B48-BFCD-C8DE23BE94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59-A947-9532-F4485E7A0F4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E502525-4F15-A54F-87F1-96BA0A38B4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59-A947-9532-F4485E7A0F4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2CB24D5-2FF0-AB42-AF73-8E1A906FB6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59-A947-9532-F4485E7A0F4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047F7E0-359D-4243-BA8C-9EE305BFC4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59-A947-9532-F4485E7A0F4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1C91411-F75B-2A49-BAF2-718FEA7F67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159-A947-9532-F4485E7A0F4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B472D8D-4C2A-8645-9A75-668BA47222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159-A947-9532-F4485E7A0F4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563AC12-6EE2-7945-A499-70F1A28A66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159-A947-9532-F4485E7A0F4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43D1126-4D93-C34C-AC29-41B2E9C2FE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59-A947-9532-F4485E7A0F4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C099D11-745A-D24F-9940-53D046536F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159-A947-9532-F4485E7A0F4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ACDAA06-5F83-204C-B37D-DB71B9AD06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159-A947-9532-F4485E7A0F4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245E20F-1F59-DD43-9BC9-11487B31F5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159-A947-9532-F4485E7A0F4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9370222-C1F6-DE4F-83D9-C7ACFF7D1D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159-A947-9532-F4485E7A0F4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1A7B43E-D823-E649-B1D7-9AC7F01CFD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159-A947-9532-F4485E7A0F4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E24C748-2F54-FE4E-B7E9-E1F130E593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159-A947-9532-F4485E7A0F4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01D53FD-52C5-E844-9B46-C6DD62711B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159-A947-9532-F4485E7A0F4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D5D5FD8-E454-9B44-AF4C-722B31476B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159-A947-9532-F4485E7A0F4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D83495F-3B95-6745-A762-6B73DB6006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159-A947-9532-F4485E7A0F4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BFA5119-38F3-0349-926C-ABFFD4C363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159-A947-9532-F4485E7A0F4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B3D1637-A5F2-1B40-8D09-2C945AE34F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159-A947-9532-F4485E7A0F4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6DF2DB0-3EEE-1247-AB40-79465C5D99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159-A947-9532-F4485E7A0F4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CB23D57-2BCE-804A-8FAB-846A428CCE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159-A947-9532-F4485E7A0F4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28581F7-6C3E-0742-90B2-75C7A2D7F2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159-A947-9532-F4485E7A0F4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1636AF4-F76D-F844-AD4A-CA9BDB810A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159-A947-9532-F4485E7A0F4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4534043-7234-7348-9DA8-F36B15E1DE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159-A947-9532-F4485E7A0F4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7F61045-A02D-6A4F-B38A-3E218F8155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159-A947-9532-F4485E7A0F4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E87DF07-5A31-3C47-BB45-155EBB1155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159-A947-9532-F4485E7A0F4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E8153DE-304F-444A-A6C5-349C98AB48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159-A947-9532-F4485E7A0F4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5B45D3A-5A92-6546-BE89-8F2E998675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159-A947-9532-F4485E7A0F4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31DC3BA-266A-4448-9FE2-66D6082258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159-A947-9532-F4485E7A0F4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38D0724-B9B1-084E-A4E7-CD51CE59FB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159-A947-9532-F4485E7A0F4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632E632-9D5C-A543-AA03-E23E97E303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159-A947-9532-F4485E7A0F4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46149A1-EF94-3040-A287-3B07768F19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159-A947-9532-F4485E7A0F4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5DBC1E5-CA7B-1944-8326-CEAA6A3758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159-A947-9532-F4485E7A0F4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11DB19A-FC04-2C4B-AFEB-1166C36001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159-A947-9532-F4485E7A0F4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136AD57-0F5F-2148-85F2-C2905FB4F9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159-A947-9532-F4485E7A0F4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9E523D9-341F-0844-BB2B-96D72F920E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159-A947-9532-F4485E7A0F4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8585473-81C8-D844-A11C-7A8E85B246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159-A947-9532-F4485E7A0F4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6FA3A41-F0BF-4346-9C2A-8CA98C8307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159-A947-9532-F4485E7A0F4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1BE3A82-F369-A04E-9E27-D0ACD77680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159-A947-9532-F4485E7A0F4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6B20A99-814B-F248-8991-2A1F5984E9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159-A947-9532-F4485E7A0F4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932891C-9709-E244-95C9-A6A1A9E8EF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159-A947-9532-F4485E7A0F4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6F34DB0-9AAE-3740-A2DD-F4A2964236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159-A947-9532-F4485E7A0F4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C67638D-E909-2D45-8BD6-765DA26AF9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159-A947-9532-F4485E7A0F4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71A5688-4F14-9142-861A-C07C09D86E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159-A947-9532-F4485E7A0F4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F00D3E5-80D9-F145-AACD-E94B81BB91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9159-A947-9532-F4485E7A0F4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764BF05-0D5D-2745-A083-03232E1337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159-A947-9532-F4485E7A0F4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C6E299F-A7D1-0E46-82F9-837AC2AEA1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9159-A947-9532-F4485E7A0F4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98412C8-48E7-E94D-B6FC-49B2B54CD8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9159-A947-9532-F4485E7A0F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TMG_ROUND!$L$2:$L$58</c:f>
              <c:numCache>
                <c:formatCode>0.0E+00</c:formatCode>
                <c:ptCount val="57"/>
                <c:pt idx="0">
                  <c:v>0</c:v>
                </c:pt>
                <c:pt idx="1">
                  <c:v>2.5295560356703752E-4</c:v>
                </c:pt>
                <c:pt idx="2">
                  <c:v>0</c:v>
                </c:pt>
                <c:pt idx="3">
                  <c:v>2.0522986840636529E-4</c:v>
                </c:pt>
                <c:pt idx="4">
                  <c:v>7.9429468823922502E-4</c:v>
                </c:pt>
                <c:pt idx="5">
                  <c:v>0</c:v>
                </c:pt>
                <c:pt idx="6">
                  <c:v>7.6078602461706725E-6</c:v>
                </c:pt>
                <c:pt idx="7">
                  <c:v>0</c:v>
                </c:pt>
                <c:pt idx="8">
                  <c:v>6.2590177324005911E-4</c:v>
                </c:pt>
                <c:pt idx="9">
                  <c:v>7.3011472150525422E-4</c:v>
                </c:pt>
                <c:pt idx="10">
                  <c:v>3.5072045953378012E-4</c:v>
                </c:pt>
                <c:pt idx="11">
                  <c:v>0</c:v>
                </c:pt>
                <c:pt idx="12">
                  <c:v>4.5702968978128826E-4</c:v>
                </c:pt>
                <c:pt idx="13">
                  <c:v>3.5502837440341616E-4</c:v>
                </c:pt>
                <c:pt idx="14">
                  <c:v>0</c:v>
                </c:pt>
                <c:pt idx="15">
                  <c:v>0</c:v>
                </c:pt>
                <c:pt idx="16">
                  <c:v>9.297033220533705E-5</c:v>
                </c:pt>
                <c:pt idx="17">
                  <c:v>2.0282021408539173E-4</c:v>
                </c:pt>
                <c:pt idx="18">
                  <c:v>1.5755824579582842E-2</c:v>
                </c:pt>
                <c:pt idx="19">
                  <c:v>2.1228794700716577E-2</c:v>
                </c:pt>
                <c:pt idx="20">
                  <c:v>7.1074962906649941E-4</c:v>
                </c:pt>
                <c:pt idx="21">
                  <c:v>1.9849931434458564E-2</c:v>
                </c:pt>
                <c:pt idx="22">
                  <c:v>0</c:v>
                </c:pt>
                <c:pt idx="23">
                  <c:v>0</c:v>
                </c:pt>
                <c:pt idx="24">
                  <c:v>0.24463831130219962</c:v>
                </c:pt>
                <c:pt idx="25">
                  <c:v>0</c:v>
                </c:pt>
                <c:pt idx="26">
                  <c:v>0</c:v>
                </c:pt>
                <c:pt idx="27">
                  <c:v>6.9544398518501652E-2</c:v>
                </c:pt>
                <c:pt idx="28">
                  <c:v>0</c:v>
                </c:pt>
                <c:pt idx="29">
                  <c:v>3.4619841887868525E-4</c:v>
                </c:pt>
                <c:pt idx="30">
                  <c:v>1.0876763714093955E-3</c:v>
                </c:pt>
                <c:pt idx="31">
                  <c:v>7.7169787744661125E-4</c:v>
                </c:pt>
                <c:pt idx="32">
                  <c:v>0</c:v>
                </c:pt>
                <c:pt idx="33">
                  <c:v>6.9593984204522686E-4</c:v>
                </c:pt>
                <c:pt idx="34">
                  <c:v>0</c:v>
                </c:pt>
                <c:pt idx="35">
                  <c:v>9.6920661203202924E-4</c:v>
                </c:pt>
                <c:pt idx="36">
                  <c:v>4.9643686968965141E-4</c:v>
                </c:pt>
                <c:pt idx="37">
                  <c:v>2.2257115705907209E-2</c:v>
                </c:pt>
                <c:pt idx="38">
                  <c:v>2.1839699749356886E-3</c:v>
                </c:pt>
                <c:pt idx="39">
                  <c:v>6.8015490786944822E-5</c:v>
                </c:pt>
                <c:pt idx="40">
                  <c:v>0</c:v>
                </c:pt>
                <c:pt idx="41">
                  <c:v>0</c:v>
                </c:pt>
                <c:pt idx="42">
                  <c:v>5.5245475252982445E-4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1.084461989430796E-13</c:v>
                </c:pt>
                <c:pt idx="47">
                  <c:v>2.101615554589896E-6</c:v>
                </c:pt>
                <c:pt idx="48">
                  <c:v>0</c:v>
                </c:pt>
                <c:pt idx="49">
                  <c:v>1.0950441666150773E-3</c:v>
                </c:pt>
                <c:pt idx="50">
                  <c:v>1.4541045112671086E-3</c:v>
                </c:pt>
                <c:pt idx="51">
                  <c:v>2.3915170673927724E-4</c:v>
                </c:pt>
                <c:pt idx="52">
                  <c:v>1.214198930213063E-4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3.3553422044216752E-4</c:v>
                </c:pt>
              </c:numCache>
            </c:numRef>
          </c:xVal>
          <c:yVal>
            <c:numRef>
              <c:f>APO_ROUND!$L$2:$L$58</c:f>
              <c:numCache>
                <c:formatCode>0.0E+00</c:formatCode>
                <c:ptCount val="57"/>
                <c:pt idx="0">
                  <c:v>8.6299886453882179E-16</c:v>
                </c:pt>
                <c:pt idx="1">
                  <c:v>0</c:v>
                </c:pt>
                <c:pt idx="2">
                  <c:v>9.016787358088862E-4</c:v>
                </c:pt>
                <c:pt idx="3">
                  <c:v>1.9771873452567863E-3</c:v>
                </c:pt>
                <c:pt idx="4">
                  <c:v>2.293430512531845E-3</c:v>
                </c:pt>
                <c:pt idx="5">
                  <c:v>3.1287075077921498E-4</c:v>
                </c:pt>
                <c:pt idx="6">
                  <c:v>2.8169464606789312E-4</c:v>
                </c:pt>
                <c:pt idx="7">
                  <c:v>1.769650669515387E-4</c:v>
                </c:pt>
                <c:pt idx="8">
                  <c:v>5.3839147550816197E-4</c:v>
                </c:pt>
                <c:pt idx="9">
                  <c:v>6.3050714060235266E-4</c:v>
                </c:pt>
                <c:pt idx="10">
                  <c:v>0</c:v>
                </c:pt>
                <c:pt idx="11">
                  <c:v>0</c:v>
                </c:pt>
                <c:pt idx="12">
                  <c:v>2.3811723245663083E-4</c:v>
                </c:pt>
                <c:pt idx="13">
                  <c:v>5.8274676315879124E-4</c:v>
                </c:pt>
                <c:pt idx="14">
                  <c:v>0</c:v>
                </c:pt>
                <c:pt idx="15">
                  <c:v>1.554962276933282E-4</c:v>
                </c:pt>
                <c:pt idx="16">
                  <c:v>8.1534803889726036E-5</c:v>
                </c:pt>
                <c:pt idx="17">
                  <c:v>4.341558747642191E-4</c:v>
                </c:pt>
                <c:pt idx="18">
                  <c:v>5.6807155682428575E-4</c:v>
                </c:pt>
                <c:pt idx="19">
                  <c:v>0</c:v>
                </c:pt>
                <c:pt idx="20">
                  <c:v>1.854358438322809E-3</c:v>
                </c:pt>
                <c:pt idx="21">
                  <c:v>8.5487754904731356E-4</c:v>
                </c:pt>
                <c:pt idx="22">
                  <c:v>5.309315430607258E-5</c:v>
                </c:pt>
                <c:pt idx="23">
                  <c:v>0</c:v>
                </c:pt>
                <c:pt idx="24">
                  <c:v>1.4031572498240431E-4</c:v>
                </c:pt>
                <c:pt idx="25">
                  <c:v>4.7245418985503152E-6</c:v>
                </c:pt>
                <c:pt idx="26">
                  <c:v>0</c:v>
                </c:pt>
                <c:pt idx="27">
                  <c:v>7.0014603683020291E-6</c:v>
                </c:pt>
                <c:pt idx="28">
                  <c:v>0</c:v>
                </c:pt>
                <c:pt idx="29">
                  <c:v>9.3164052143652131E-4</c:v>
                </c:pt>
                <c:pt idx="30">
                  <c:v>3.3204823577273189E-4</c:v>
                </c:pt>
                <c:pt idx="31">
                  <c:v>3.327954046965382E-4</c:v>
                </c:pt>
                <c:pt idx="32">
                  <c:v>0</c:v>
                </c:pt>
                <c:pt idx="33">
                  <c:v>1.1317161753562949E-3</c:v>
                </c:pt>
                <c:pt idx="34">
                  <c:v>4.7395112930474038E-4</c:v>
                </c:pt>
                <c:pt idx="35">
                  <c:v>2.1514287688668443E-3</c:v>
                </c:pt>
                <c:pt idx="36">
                  <c:v>1.3058226237700277E-3</c:v>
                </c:pt>
                <c:pt idx="37">
                  <c:v>2.2051278189852909E-7</c:v>
                </c:pt>
                <c:pt idx="38">
                  <c:v>8.3492318352025065E-4</c:v>
                </c:pt>
                <c:pt idx="39">
                  <c:v>2.8412782215727719E-3</c:v>
                </c:pt>
                <c:pt idx="40">
                  <c:v>2.0083154656664971E-5</c:v>
                </c:pt>
                <c:pt idx="41">
                  <c:v>0</c:v>
                </c:pt>
                <c:pt idx="42">
                  <c:v>8.9607900314440827E-4</c:v>
                </c:pt>
                <c:pt idx="43">
                  <c:v>2.2263588220435094E-4</c:v>
                </c:pt>
                <c:pt idx="44">
                  <c:v>1.8759235627652978E-4</c:v>
                </c:pt>
                <c:pt idx="45">
                  <c:v>1.1337574636625931E-4</c:v>
                </c:pt>
                <c:pt idx="46">
                  <c:v>0</c:v>
                </c:pt>
                <c:pt idx="47">
                  <c:v>7.057855431283421E-6</c:v>
                </c:pt>
                <c:pt idx="48">
                  <c:v>3.1767643384428215E-5</c:v>
                </c:pt>
                <c:pt idx="49">
                  <c:v>1.2597073405060443E-3</c:v>
                </c:pt>
                <c:pt idx="50">
                  <c:v>2.070388352028882E-3</c:v>
                </c:pt>
                <c:pt idx="51">
                  <c:v>6.2488665983554607E-4</c:v>
                </c:pt>
                <c:pt idx="52">
                  <c:v>1.9765009938166382E-4</c:v>
                </c:pt>
                <c:pt idx="53">
                  <c:v>1.3224713299851481E-4</c:v>
                </c:pt>
                <c:pt idx="54">
                  <c:v>0</c:v>
                </c:pt>
                <c:pt idx="55">
                  <c:v>2.0710160840533546E-5</c:v>
                </c:pt>
                <c:pt idx="56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9159-A947-9532-F4485E7A0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TMG</a:t>
                </a:r>
              </a:p>
            </c:rich>
          </c:tx>
          <c:layout>
            <c:manualLayout>
              <c:xMode val="edge"/>
              <c:yMode val="edge"/>
              <c:x val="0.45542565114599221"/>
              <c:y val="0.166249923481053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APO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TMG vs DNA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0574A78-B152-B543-8848-0D421FF6BC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8F8-4A44-B6E0-1C743658271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E0B03B-EE06-AA4E-B9BB-5ADE807D17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8F8-4A44-B6E0-1C74365827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21435D-18F3-FA4B-B974-A91A8148A1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8F8-4A44-B6E0-1C74365827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19E4FDC-558D-7843-AAFC-FAB65F47A5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8F8-4A44-B6E0-1C743658271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96181B1-17D8-B040-9647-0F64D74EDA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8F8-4A44-B6E0-1C743658271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7ECF943-AD40-5048-9608-2BB6584C5B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8F8-4A44-B6E0-1C743658271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9392069-9654-D54C-883D-2F47625EAF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8F8-4A44-B6E0-1C743658271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C4E374C-E3FF-7F44-80A8-1BEFA1EDC6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8F8-4A44-B6E0-1C743658271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1F358AD-3F9B-8843-B95B-BFF1EC81DB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8F8-4A44-B6E0-1C743658271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5C7FF13-1084-A641-8391-BC58F19D35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8F8-4A44-B6E0-1C743658271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9EB21CB-79AC-4943-AE0B-3B379E448C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8F8-4A44-B6E0-1C743658271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95249B2-3C23-3845-AC82-C1418861DC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8F8-4A44-B6E0-1C743658271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847121A-DBC6-5041-BCAC-0D02083498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8F8-4A44-B6E0-1C743658271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9303537-8CB3-9E42-80D8-F73EEB1914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8F8-4A44-B6E0-1C743658271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F88BB79-F472-5E4C-8A31-3E4C212509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8F8-4A44-B6E0-1C743658271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8C8422E-8E88-7140-87C5-2F275F2530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8F8-4A44-B6E0-1C743658271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2ED7635-D740-3F4D-815E-AD7D95BE05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8F8-4A44-B6E0-1C743658271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0DA03C1-197A-FB4D-9E7A-563CA06F49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8F8-4A44-B6E0-1C743658271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B3210C0-8B54-5446-9B54-4BD32ABE37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8F8-4A44-B6E0-1C743658271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E5ACAE1-9302-0E40-B459-DE248065ED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8F8-4A44-B6E0-1C743658271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5743029-6557-3747-BC70-41775D9C14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8F8-4A44-B6E0-1C743658271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53C45B6-A5F7-0944-8A66-420A36E428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8F8-4A44-B6E0-1C743658271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237B00B-F7CF-0D4D-B0A4-37CA320AE2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8F8-4A44-B6E0-1C743658271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B2B86BD-BC3E-AD40-BE21-5763BA4BD3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8F8-4A44-B6E0-1C743658271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5AA9753-9264-3744-B4B7-E0F4729740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8F8-4A44-B6E0-1C743658271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864DACE-38EC-BD4C-9235-0545FBF520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8F8-4A44-B6E0-1C743658271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326D3B3-B1D6-F045-9FBD-8C5096DEB6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8F8-4A44-B6E0-1C743658271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685A68F-677F-834A-82AF-B623D514C4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8F8-4A44-B6E0-1C743658271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1C875E7-5C96-0E40-AAFC-3A632C928C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8F8-4A44-B6E0-1C743658271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C7F2B4A-A596-8641-9032-A92CBE1203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8F8-4A44-B6E0-1C743658271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819F7C0-A13B-DC41-B7CA-D50D46742C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8F8-4A44-B6E0-1C743658271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A7F893B-803C-CF40-8D9C-226E18452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8F8-4A44-B6E0-1C743658271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F37B59A-86EE-F847-9277-354455CB18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8F8-4A44-B6E0-1C743658271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37E18B4-C807-3C4D-8676-64D6525602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8F8-4A44-B6E0-1C743658271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716E8C5-2897-8146-B625-20EFEFB4CC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8F8-4A44-B6E0-1C743658271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E17CB41-6866-C340-9D64-F68F4D89D0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8F8-4A44-B6E0-1C743658271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1982FE4-E520-2245-B465-4143894967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8F8-4A44-B6E0-1C743658271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065903F-49CA-A549-AB8F-65AC951C89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8F8-4A44-B6E0-1C743658271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E489522-06AD-1F41-837C-44239EFE45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8F8-4A44-B6E0-1C743658271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98D9C2A-7602-9E4B-814C-73EA24F1A7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8F8-4A44-B6E0-1C743658271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396E69D-E1B7-1948-90D9-93257CF98D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8F8-4A44-B6E0-1C743658271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86FA201-0E9E-FD41-968B-46DE53C998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8F8-4A44-B6E0-1C743658271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2613862-7A86-4E48-A4C1-B2BB6C421A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8F8-4A44-B6E0-1C743658271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0ED79EF-82F4-4E4B-A253-3B712A8DE6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8F8-4A44-B6E0-1C7436582716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AA51734-7B13-D943-AEC0-9590307913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8F8-4A44-B6E0-1C7436582716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B8BDE8A-56A3-E34F-BE22-C61CCE0051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8F8-4A44-B6E0-1C7436582716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8A46C9C-C9D4-C44B-BEE4-5217C844DF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8F8-4A44-B6E0-1C7436582716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FBDD58B1-C876-A247-98BE-D64E75CB1B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8F8-4A44-B6E0-1C7436582716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6669AF9-91FC-BB46-A002-2E126719BC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8F8-4A44-B6E0-1C7436582716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6FAA6E4-A743-C24B-9653-F8D7ED0D0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8F8-4A44-B6E0-1C7436582716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83E3B6D-636A-0D4A-976C-287AA3BEE9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8F8-4A44-B6E0-1C7436582716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1906C942-F1B6-E94D-BC21-564240DC7F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8F8-4A44-B6E0-1C7436582716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9841834A-9C9F-2645-9A2A-4B1E823A93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8F8-4A44-B6E0-1C7436582716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031AEA0F-AE6D-514E-B37F-67519252DF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8F8-4A44-B6E0-1C7436582716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66B18E2-B940-8C4F-A212-7FE8BEDD5E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8F8-4A44-B6E0-1C7436582716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BC07EDBF-8A70-BD4D-8831-202E69811B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8F8-4A44-B6E0-1C7436582716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ED0324D-AF40-8444-953B-246FF6EA9D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8F8-4A44-B6E0-1C74365827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TMG_ROUND!$L$2:$L$58</c:f>
              <c:numCache>
                <c:formatCode>0.0E+00</c:formatCode>
                <c:ptCount val="57"/>
                <c:pt idx="0">
                  <c:v>0</c:v>
                </c:pt>
                <c:pt idx="1">
                  <c:v>2.5295560356703752E-4</c:v>
                </c:pt>
                <c:pt idx="2">
                  <c:v>0</c:v>
                </c:pt>
                <c:pt idx="3">
                  <c:v>2.0522986840636529E-4</c:v>
                </c:pt>
                <c:pt idx="4">
                  <c:v>7.9429468823922502E-4</c:v>
                </c:pt>
                <c:pt idx="5">
                  <c:v>0</c:v>
                </c:pt>
                <c:pt idx="6">
                  <c:v>7.6078602461706725E-6</c:v>
                </c:pt>
                <c:pt idx="7">
                  <c:v>0</c:v>
                </c:pt>
                <c:pt idx="8">
                  <c:v>6.2590177324005911E-4</c:v>
                </c:pt>
                <c:pt idx="9">
                  <c:v>7.3011472150525422E-4</c:v>
                </c:pt>
                <c:pt idx="10">
                  <c:v>3.5072045953378012E-4</c:v>
                </c:pt>
                <c:pt idx="11">
                  <c:v>0</c:v>
                </c:pt>
                <c:pt idx="12">
                  <c:v>4.5702968978128826E-4</c:v>
                </c:pt>
                <c:pt idx="13">
                  <c:v>3.5502837440341616E-4</c:v>
                </c:pt>
                <c:pt idx="14">
                  <c:v>0</c:v>
                </c:pt>
                <c:pt idx="15">
                  <c:v>0</c:v>
                </c:pt>
                <c:pt idx="16">
                  <c:v>9.297033220533705E-5</c:v>
                </c:pt>
                <c:pt idx="17">
                  <c:v>2.0282021408539173E-4</c:v>
                </c:pt>
                <c:pt idx="18">
                  <c:v>1.5755824579582842E-2</c:v>
                </c:pt>
                <c:pt idx="19">
                  <c:v>2.1228794700716577E-2</c:v>
                </c:pt>
                <c:pt idx="20">
                  <c:v>7.1074962906649941E-4</c:v>
                </c:pt>
                <c:pt idx="21">
                  <c:v>1.9849931434458564E-2</c:v>
                </c:pt>
                <c:pt idx="22">
                  <c:v>0</c:v>
                </c:pt>
                <c:pt idx="23">
                  <c:v>0</c:v>
                </c:pt>
                <c:pt idx="24">
                  <c:v>0.24463831130219962</c:v>
                </c:pt>
                <c:pt idx="25">
                  <c:v>0</c:v>
                </c:pt>
                <c:pt idx="26">
                  <c:v>0</c:v>
                </c:pt>
                <c:pt idx="27">
                  <c:v>6.9544398518501652E-2</c:v>
                </c:pt>
                <c:pt idx="28">
                  <c:v>0</c:v>
                </c:pt>
                <c:pt idx="29">
                  <c:v>3.4619841887868525E-4</c:v>
                </c:pt>
                <c:pt idx="30">
                  <c:v>1.0876763714093955E-3</c:v>
                </c:pt>
                <c:pt idx="31">
                  <c:v>7.7169787744661125E-4</c:v>
                </c:pt>
                <c:pt idx="32">
                  <c:v>0</c:v>
                </c:pt>
                <c:pt idx="33">
                  <c:v>6.9593984204522686E-4</c:v>
                </c:pt>
                <c:pt idx="34">
                  <c:v>0</c:v>
                </c:pt>
                <c:pt idx="35">
                  <c:v>9.6920661203202924E-4</c:v>
                </c:pt>
                <c:pt idx="36">
                  <c:v>4.9643686968965141E-4</c:v>
                </c:pt>
                <c:pt idx="37">
                  <c:v>2.2257115705907209E-2</c:v>
                </c:pt>
                <c:pt idx="38">
                  <c:v>2.1839699749356886E-3</c:v>
                </c:pt>
                <c:pt idx="39">
                  <c:v>6.8015490786944822E-5</c:v>
                </c:pt>
                <c:pt idx="40">
                  <c:v>0</c:v>
                </c:pt>
                <c:pt idx="41">
                  <c:v>0</c:v>
                </c:pt>
                <c:pt idx="42">
                  <c:v>5.5245475252982445E-4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1.084461989430796E-13</c:v>
                </c:pt>
                <c:pt idx="47">
                  <c:v>2.101615554589896E-6</c:v>
                </c:pt>
                <c:pt idx="48">
                  <c:v>0</c:v>
                </c:pt>
                <c:pt idx="49">
                  <c:v>1.0950441666150773E-3</c:v>
                </c:pt>
                <c:pt idx="50">
                  <c:v>1.4541045112671086E-3</c:v>
                </c:pt>
                <c:pt idx="51">
                  <c:v>2.3915170673927724E-4</c:v>
                </c:pt>
                <c:pt idx="52">
                  <c:v>1.214198930213063E-4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3.3553422044216752E-4</c:v>
                </c:pt>
              </c:numCache>
            </c:numRef>
          </c:xVal>
          <c:yVal>
            <c:numRef>
              <c:f>DNA_ROUND!$L$2:$L$58</c:f>
              <c:numCache>
                <c:formatCode>0.0E+00</c:formatCode>
                <c:ptCount val="57"/>
                <c:pt idx="0">
                  <c:v>2.7015686391926589E-6</c:v>
                </c:pt>
                <c:pt idx="1">
                  <c:v>4.8749948746175444E-6</c:v>
                </c:pt>
                <c:pt idx="2">
                  <c:v>2.0407175502260865E-4</c:v>
                </c:pt>
                <c:pt idx="3">
                  <c:v>0</c:v>
                </c:pt>
                <c:pt idx="4">
                  <c:v>4.5486079401055947E-4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1.8469632170379027E-4</c:v>
                </c:pt>
                <c:pt idx="9">
                  <c:v>1.0454830023533662E-3</c:v>
                </c:pt>
                <c:pt idx="10">
                  <c:v>0</c:v>
                </c:pt>
                <c:pt idx="11">
                  <c:v>2.3506763877007568E-5</c:v>
                </c:pt>
                <c:pt idx="12">
                  <c:v>3.8199948656846595E-3</c:v>
                </c:pt>
                <c:pt idx="13">
                  <c:v>2.1059269083875903E-4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6.9423203087767924E-4</c:v>
                </c:pt>
                <c:pt idx="21">
                  <c:v>0</c:v>
                </c:pt>
                <c:pt idx="22">
                  <c:v>0</c:v>
                </c:pt>
                <c:pt idx="23">
                  <c:v>7.3268620320252729E-5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1.226924957921235E-8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3.1785131056651008E-4</c:v>
                </c:pt>
                <c:pt idx="34">
                  <c:v>8.6240266700159877E-4</c:v>
                </c:pt>
                <c:pt idx="35">
                  <c:v>4.7872684521633617E-2</c:v>
                </c:pt>
                <c:pt idx="36">
                  <c:v>6.7145758817995448E-4</c:v>
                </c:pt>
                <c:pt idx="37">
                  <c:v>1.2271244471130662E-8</c:v>
                </c:pt>
                <c:pt idx="38">
                  <c:v>4.1138198310898171E-3</c:v>
                </c:pt>
                <c:pt idx="39">
                  <c:v>1.1075686888138942E-2</c:v>
                </c:pt>
                <c:pt idx="40">
                  <c:v>1.7254708746839383E-5</c:v>
                </c:pt>
                <c:pt idx="41">
                  <c:v>0</c:v>
                </c:pt>
                <c:pt idx="42">
                  <c:v>8.8757132323101355E-4</c:v>
                </c:pt>
                <c:pt idx="43">
                  <c:v>1.8243753182957509E-4</c:v>
                </c:pt>
                <c:pt idx="44">
                  <c:v>1.4551618840762904E-4</c:v>
                </c:pt>
                <c:pt idx="45">
                  <c:v>0</c:v>
                </c:pt>
                <c:pt idx="46">
                  <c:v>1.6588890011836163E-5</c:v>
                </c:pt>
                <c:pt idx="47">
                  <c:v>0</c:v>
                </c:pt>
                <c:pt idx="48">
                  <c:v>6.3601753861146566E-5</c:v>
                </c:pt>
                <c:pt idx="49">
                  <c:v>0</c:v>
                </c:pt>
                <c:pt idx="50">
                  <c:v>6.200685130122818E-3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8.3221695876986926E-3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18F8-4A44-B6E0-1C743658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TMG</a:t>
                </a:r>
              </a:p>
            </c:rich>
          </c:tx>
          <c:layout>
            <c:manualLayout>
              <c:xMode val="edge"/>
              <c:yMode val="edge"/>
              <c:x val="0.48911975761547322"/>
              <c:y val="0.156917118768934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DNA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ONPF vs DNA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8F6E2DE-37DB-0649-9E08-226A79B283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403-9245-A42D-E68FE9A29C3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2E045B2-4590-664D-84B8-CF81EE6FB6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403-9245-A42D-E68FE9A29C3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26D9569-B6F1-8742-AF61-CBD4E0ED68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403-9245-A42D-E68FE9A29C3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505E0A9-AD69-2A4A-943E-CB894DF39E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403-9245-A42D-E68FE9A29C3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611B310-9B15-7B4D-A852-1DF9C72E66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403-9245-A42D-E68FE9A29C3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099018E-5FC3-F14D-9BB7-ECB1571364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403-9245-A42D-E68FE9A29C3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6F1C87-C0F0-A845-B372-A873251910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403-9245-A42D-E68FE9A29C3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148E58E-DB86-8848-AB7C-CD805D0204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403-9245-A42D-E68FE9A29C3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BA25D40-76EC-EF4C-A454-F6B0C3C504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403-9245-A42D-E68FE9A29C3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6431517-7E59-8A4E-A73E-65C411057C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403-9245-A42D-E68FE9A29C3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B9BDD95-AB7C-604F-BDE5-01A09986D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403-9245-A42D-E68FE9A29C3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E28ED60-3152-564B-9ADB-9431770BA8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403-9245-A42D-E68FE9A29C3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8AD99E5-B4F9-DD41-822A-15885338BB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403-9245-A42D-E68FE9A29C3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0715403-4975-D944-BADE-EEC36BFCF3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403-9245-A42D-E68FE9A29C3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497307D-1598-864B-A8CD-89360B1A90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403-9245-A42D-E68FE9A29C3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6A6D094-1B71-2744-B61A-15E6014574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403-9245-A42D-E68FE9A29C3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9E2F010-A231-6C4D-AFF4-D7D85DE09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403-9245-A42D-E68FE9A29C3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1DA2936-19A0-5B47-A262-B2CCC16FCF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403-9245-A42D-E68FE9A29C3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666AE09-BCD6-774A-9146-83B46717C3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403-9245-A42D-E68FE9A29C3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E51F0D6-BB14-7A41-BB9A-EB10D023EF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403-9245-A42D-E68FE9A29C3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1C13616-F046-F247-99FB-B5D55606AA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403-9245-A42D-E68FE9A29C3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DFAC577-4187-684F-A405-3385564D86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403-9245-A42D-E68FE9A29C3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67696DD-D4E1-334B-9A5B-F1D448B070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403-9245-A42D-E68FE9A29C3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A21801C-4C77-DA40-86D8-55377DA553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403-9245-A42D-E68FE9A29C3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56FE1DC-C9DA-2A45-98D4-870203A04E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403-9245-A42D-E68FE9A29C3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47ED7CC-3A37-BE4A-A6CD-F829C7F8A0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403-9245-A42D-E68FE9A29C3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696F3F9-546F-6944-BC0F-E3BAD5736A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403-9245-A42D-E68FE9A29C3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A5BDEE1-3315-0A4B-8962-01A917A740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403-9245-A42D-E68FE9A29C3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6ED838E-CF87-FE4E-9697-6A110F4F90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403-9245-A42D-E68FE9A29C3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27AC9B4-A39F-B54F-BD24-96E6D991D6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403-9245-A42D-E68FE9A29C3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ED2BD93-D995-7E4D-9CE8-C4D804364C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403-9245-A42D-E68FE9A29C3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B4ADF6A-CF66-5341-B915-259FA30A81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403-9245-A42D-E68FE9A29C3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AC2CE56-DE52-7F4C-91B1-D2AB12E394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403-9245-A42D-E68FE9A29C3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8FBD2B1-C576-B24D-ACC2-B3346BAA39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403-9245-A42D-E68FE9A29C3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E861202-687C-E942-ACDF-937357F3A1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403-9245-A42D-E68FE9A29C3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4C2D0ED-D2D8-6E4C-9224-95E40825CF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403-9245-A42D-E68FE9A29C32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1D8CD54-2B25-0641-9627-022595610B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403-9245-A42D-E68FE9A29C32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B4DD52C-8935-0040-A4BE-C4FC454688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403-9245-A42D-E68FE9A29C32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B66A451-DFA4-5049-95A0-82269A5998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403-9245-A42D-E68FE9A29C3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AD9BF10-F631-E941-90A7-04237623F1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403-9245-A42D-E68FE9A29C32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D5F6AE8-1B8C-4443-9719-69266547DF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403-9245-A42D-E68FE9A29C32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F34B6DDB-B15F-B545-976D-4FF171BD1A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403-9245-A42D-E68FE9A29C32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359FAE7-3C66-884D-9A36-9B06E66395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403-9245-A42D-E68FE9A29C32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0E482D3-1BA4-044F-BBA6-2377E90C33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403-9245-A42D-E68FE9A29C32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FFBA670-1AC9-2D43-94D4-0CAB206598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403-9245-A42D-E68FE9A29C32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E0005D0-EEC9-9F41-B994-019A7AB61F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403-9245-A42D-E68FE9A29C32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0C98ADB9-2D3A-8E4A-8164-40531140F5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403-9245-A42D-E68FE9A29C32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49EF2CC3-A39A-894E-A5A9-5FCF386313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403-9245-A42D-E68FE9A29C32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441D600-D6F5-CA4C-A17D-A24127FB07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403-9245-A42D-E68FE9A29C32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A4C4846-A941-4B40-9AC7-7A1C076E56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403-9245-A42D-E68FE9A29C32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925D4DB-DA83-1D48-ADB3-7449AB4C9A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403-9245-A42D-E68FE9A29C32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028D40E-B87A-CA45-9AF1-A8D6852F1E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8403-9245-A42D-E68FE9A29C32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AE3F966-A74A-9349-B145-08C086BE47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403-9245-A42D-E68FE9A29C32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A01AF21-239D-D84B-968C-C8FE04CD0D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403-9245-A42D-E68FE9A29C32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D21C6DCF-A80B-D041-AA67-0DD1C681C4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403-9245-A42D-E68FE9A29C32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6DF07BA-2281-5940-BA1D-911258F08E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403-9245-A42D-E68FE9A29C32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38FCA56-880D-3040-B859-8D682F0662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8403-9245-A42D-E68FE9A29C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ONPF_ROUND!$L$2:$L$58</c:f>
              <c:numCache>
                <c:formatCode>0.0E+00</c:formatCode>
                <c:ptCount val="57"/>
                <c:pt idx="0">
                  <c:v>2.7015686391926589E-6</c:v>
                </c:pt>
                <c:pt idx="1">
                  <c:v>0</c:v>
                </c:pt>
                <c:pt idx="2">
                  <c:v>6.501869324181711E-2</c:v>
                </c:pt>
                <c:pt idx="3">
                  <c:v>5.27516058679288E-4</c:v>
                </c:pt>
                <c:pt idx="4">
                  <c:v>5.7410315325851898E-2</c:v>
                </c:pt>
                <c:pt idx="5">
                  <c:v>2.6070424387863344E-4</c:v>
                </c:pt>
                <c:pt idx="6">
                  <c:v>1.7366316489412988E-4</c:v>
                </c:pt>
                <c:pt idx="7">
                  <c:v>0</c:v>
                </c:pt>
                <c:pt idx="8">
                  <c:v>3.0970663671441224E-4</c:v>
                </c:pt>
                <c:pt idx="9">
                  <c:v>1.0851071192612869E-3</c:v>
                </c:pt>
                <c:pt idx="10">
                  <c:v>-7.2032376328153363E-12</c:v>
                </c:pt>
                <c:pt idx="11">
                  <c:v>3.4858817840299542E-5</c:v>
                </c:pt>
                <c:pt idx="12">
                  <c:v>6.4995100477842306E-4</c:v>
                </c:pt>
                <c:pt idx="13">
                  <c:v>1.9577455124244794E-4</c:v>
                </c:pt>
                <c:pt idx="14">
                  <c:v>0</c:v>
                </c:pt>
                <c:pt idx="15">
                  <c:v>8.7167410233739812E-4</c:v>
                </c:pt>
                <c:pt idx="16">
                  <c:v>0</c:v>
                </c:pt>
                <c:pt idx="17">
                  <c:v>4.202112537869341E-4</c:v>
                </c:pt>
                <c:pt idx="18">
                  <c:v>0</c:v>
                </c:pt>
                <c:pt idx="19">
                  <c:v>0</c:v>
                </c:pt>
                <c:pt idx="20">
                  <c:v>1.7108576390271052E-3</c:v>
                </c:pt>
                <c:pt idx="21">
                  <c:v>1.3413311481336943E-2</c:v>
                </c:pt>
                <c:pt idx="22">
                  <c:v>5.719997356460808E-5</c:v>
                </c:pt>
                <c:pt idx="23">
                  <c:v>4.3013163101318419E-4</c:v>
                </c:pt>
                <c:pt idx="24">
                  <c:v>0</c:v>
                </c:pt>
                <c:pt idx="25">
                  <c:v>0</c:v>
                </c:pt>
                <c:pt idx="26">
                  <c:v>2.639051463484599E-14</c:v>
                </c:pt>
                <c:pt idx="27">
                  <c:v>5.4384495786979778E-2</c:v>
                </c:pt>
                <c:pt idx="28">
                  <c:v>0</c:v>
                </c:pt>
                <c:pt idx="29">
                  <c:v>1.8194845228671611E-4</c:v>
                </c:pt>
                <c:pt idx="30">
                  <c:v>1.3893465118789475E-3</c:v>
                </c:pt>
                <c:pt idx="31">
                  <c:v>0</c:v>
                </c:pt>
                <c:pt idx="32">
                  <c:v>0</c:v>
                </c:pt>
                <c:pt idx="33">
                  <c:v>1.5028902871679431E-4</c:v>
                </c:pt>
                <c:pt idx="34">
                  <c:v>9.8976274930733896E-5</c:v>
                </c:pt>
                <c:pt idx="35">
                  <c:v>6.3521485907218872E-2</c:v>
                </c:pt>
                <c:pt idx="36">
                  <c:v>1.4280791350301416E-3</c:v>
                </c:pt>
                <c:pt idx="37">
                  <c:v>7.9317867186249023E-3</c:v>
                </c:pt>
                <c:pt idx="38">
                  <c:v>8.9329048949072423E-3</c:v>
                </c:pt>
                <c:pt idx="39">
                  <c:v>0</c:v>
                </c:pt>
                <c:pt idx="40">
                  <c:v>1.3669753348616705E-5</c:v>
                </c:pt>
                <c:pt idx="41">
                  <c:v>1.0270981946721944E-5</c:v>
                </c:pt>
                <c:pt idx="42">
                  <c:v>4.2587676340486368E-4</c:v>
                </c:pt>
                <c:pt idx="43">
                  <c:v>3.8019214351314268E-4</c:v>
                </c:pt>
                <c:pt idx="44">
                  <c:v>4.6980417870487337E-4</c:v>
                </c:pt>
                <c:pt idx="45">
                  <c:v>4.4108426352383419E-3</c:v>
                </c:pt>
                <c:pt idx="46">
                  <c:v>2.639051463484599E-14</c:v>
                </c:pt>
                <c:pt idx="47">
                  <c:v>0</c:v>
                </c:pt>
                <c:pt idx="48">
                  <c:v>0</c:v>
                </c:pt>
                <c:pt idx="49">
                  <c:v>3.5697452229211247E-4</c:v>
                </c:pt>
                <c:pt idx="50">
                  <c:v>4.283755811200702E-2</c:v>
                </c:pt>
                <c:pt idx="51">
                  <c:v>1.0087566799879904E-3</c:v>
                </c:pt>
                <c:pt idx="52">
                  <c:v>2.2033113956090251E-4</c:v>
                </c:pt>
                <c:pt idx="53">
                  <c:v>6.3669210463427546E-5</c:v>
                </c:pt>
                <c:pt idx="54">
                  <c:v>2.3180703695843841E-2</c:v>
                </c:pt>
                <c:pt idx="55">
                  <c:v>0</c:v>
                </c:pt>
                <c:pt idx="56">
                  <c:v>9.2961214529240239E-3</c:v>
                </c:pt>
              </c:numCache>
            </c:numRef>
          </c:xVal>
          <c:yVal>
            <c:numRef>
              <c:f>DNA_ROUND!$L$2:$L$58</c:f>
              <c:numCache>
                <c:formatCode>0.0E+00</c:formatCode>
                <c:ptCount val="57"/>
                <c:pt idx="0">
                  <c:v>2.7015686391926589E-6</c:v>
                </c:pt>
                <c:pt idx="1">
                  <c:v>4.8749948746175444E-6</c:v>
                </c:pt>
                <c:pt idx="2">
                  <c:v>2.0407175502260865E-4</c:v>
                </c:pt>
                <c:pt idx="3">
                  <c:v>0</c:v>
                </c:pt>
                <c:pt idx="4">
                  <c:v>4.5486079401055947E-4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1.8469632170379027E-4</c:v>
                </c:pt>
                <c:pt idx="9">
                  <c:v>1.0454830023533662E-3</c:v>
                </c:pt>
                <c:pt idx="10">
                  <c:v>0</c:v>
                </c:pt>
                <c:pt idx="11">
                  <c:v>2.3506763877007568E-5</c:v>
                </c:pt>
                <c:pt idx="12">
                  <c:v>3.8199948656846595E-3</c:v>
                </c:pt>
                <c:pt idx="13">
                  <c:v>2.1059269083875903E-4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6.9423203087767924E-4</c:v>
                </c:pt>
                <c:pt idx="21">
                  <c:v>0</c:v>
                </c:pt>
                <c:pt idx="22">
                  <c:v>0</c:v>
                </c:pt>
                <c:pt idx="23">
                  <c:v>7.3268620320252729E-5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1.226924957921235E-8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3.1785131056651008E-4</c:v>
                </c:pt>
                <c:pt idx="34">
                  <c:v>8.6240266700159877E-4</c:v>
                </c:pt>
                <c:pt idx="35">
                  <c:v>4.7872684521633617E-2</c:v>
                </c:pt>
                <c:pt idx="36">
                  <c:v>6.7145758817995448E-4</c:v>
                </c:pt>
                <c:pt idx="37">
                  <c:v>1.2271244471130662E-8</c:v>
                </c:pt>
                <c:pt idx="38">
                  <c:v>4.1138198310898171E-3</c:v>
                </c:pt>
                <c:pt idx="39">
                  <c:v>1.1075686888138942E-2</c:v>
                </c:pt>
                <c:pt idx="40">
                  <c:v>1.7254708746839383E-5</c:v>
                </c:pt>
                <c:pt idx="41">
                  <c:v>0</c:v>
                </c:pt>
                <c:pt idx="42">
                  <c:v>8.8757132323101355E-4</c:v>
                </c:pt>
                <c:pt idx="43">
                  <c:v>1.8243753182957509E-4</c:v>
                </c:pt>
                <c:pt idx="44">
                  <c:v>1.4551618840762904E-4</c:v>
                </c:pt>
                <c:pt idx="45">
                  <c:v>0</c:v>
                </c:pt>
                <c:pt idx="46">
                  <c:v>1.6588890011836163E-5</c:v>
                </c:pt>
                <c:pt idx="47">
                  <c:v>0</c:v>
                </c:pt>
                <c:pt idx="48">
                  <c:v>6.3601753861146566E-5</c:v>
                </c:pt>
                <c:pt idx="49">
                  <c:v>0</c:v>
                </c:pt>
                <c:pt idx="50">
                  <c:v>6.200685130122818E-3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8.3221695876986926E-3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8403-9245-A42D-E68FE9A29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</a:t>
                </a:r>
              </a:p>
            </c:rich>
          </c:tx>
          <c:layout>
            <c:manualLayout>
              <c:xMode val="edge"/>
              <c:yMode val="edge"/>
              <c:x val="0.45542565114599221"/>
              <c:y val="0.166249923481053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DNA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ONPF vs ONPFDNA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4F70801-3DC1-C441-BF54-02FD4FDC72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0B5-A64E-84BB-8E4F6051FD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CEBD600-F594-AB48-A7E3-37A8B44B1E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0B5-A64E-84BB-8E4F6051FD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9AF6AE-65FB-2D48-A76E-05F484318E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0B5-A64E-84BB-8E4F6051FD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E40CBB8-A35D-124D-9AED-4885BA2A2B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0B5-A64E-84BB-8E4F6051FD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9BFB539-D870-1647-8053-0CAE836F97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0B5-A64E-84BB-8E4F6051FD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8D97699-332E-F946-9708-48C5FAF700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0B5-A64E-84BB-8E4F6051FD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ECD4DE5-CA2D-CB4E-8AB3-7744A87B3D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0B5-A64E-84BB-8E4F6051FDD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3FF25-89F6-064F-A99E-ECED91F43E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0B5-A64E-84BB-8E4F6051FDD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92CA006-2A80-E84B-8159-2686CFDA4B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0B5-A64E-84BB-8E4F6051FDD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F338281-FB68-8442-A244-732331A2D2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0B5-A64E-84BB-8E4F6051FDD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A63A16-EC78-4746-AE86-39FA61D373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0B5-A64E-84BB-8E4F6051FDD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EA5E897-524D-2E4C-A096-30A20C5A62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0B5-A64E-84BB-8E4F6051FDD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3A4D538-A9A4-4E4C-A71C-F7810DFBB5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0B5-A64E-84BB-8E4F6051FDD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3E029FA-87C3-5E41-A083-31FEB7A8E9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0B5-A64E-84BB-8E4F6051FDD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BE96706-BE59-B042-9F46-9978E81BC9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0B5-A64E-84BB-8E4F6051FDD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5726424-054B-EF4E-8998-A2E12442D6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0B5-A64E-84BB-8E4F6051FDD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153A3FE-CC13-7A4F-A57A-6CE34A00B0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0B5-A64E-84BB-8E4F6051FDD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E8B8F3C-9450-4449-B6DF-03C4353139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0B5-A64E-84BB-8E4F6051FDD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5F6271B-47AD-3146-AA62-BB339512B0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0B5-A64E-84BB-8E4F6051FDD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FB9EC9A-9FAE-2344-90D8-DB2F2F7081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0B5-A64E-84BB-8E4F6051FDD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832116A-2514-E746-BD9F-667F0FF547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0B5-A64E-84BB-8E4F6051FDD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DB89BEF-8733-554E-9918-550C39C379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0B5-A64E-84BB-8E4F6051FDD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4D43108-E48D-5547-B7EE-98C9AB55DC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0B5-A64E-84BB-8E4F6051FDD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92D7D2C-F201-B049-B31E-197A3594B7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0B5-A64E-84BB-8E4F6051FDD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4E7AD3D-D6A1-E043-8D12-C78D6BAAAA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0B5-A64E-84BB-8E4F6051FDD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3413C5F-8345-544A-A86B-05650FA08B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0B5-A64E-84BB-8E4F6051FDD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3690321-347C-6340-A5C2-694C2EAC1F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0B5-A64E-84BB-8E4F6051FDD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1103276-9154-7F4E-8B09-BF43AC0915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0B5-A64E-84BB-8E4F6051FDD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C64D589-013B-AC4C-BDA0-F92B304744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0B5-A64E-84BB-8E4F6051FDD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7BC6366-7CC7-F747-980D-CCF43E0DC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0B5-A64E-84BB-8E4F6051FDD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BA512FC-6DE5-7E48-B42E-41588B46F3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0B5-A64E-84BB-8E4F6051FDD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D804EBA-8FB1-2E40-98EF-2A3126EB2B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0B5-A64E-84BB-8E4F6051FDD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C639337-1E90-284F-AD85-4031A7A08F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0B5-A64E-84BB-8E4F6051FDD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B7EBBEA-FC74-EE43-9D43-78FAAC3808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0B5-A64E-84BB-8E4F6051FDD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8F5EA0B-D10D-7F47-998A-950E9756FE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0B5-A64E-84BB-8E4F6051FDD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6B31AE0-1F2B-5240-85C8-A4D4E8E369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0B5-A64E-84BB-8E4F6051FDD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E41D7F8-FA32-E042-A401-6A862EDFEF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0B5-A64E-84BB-8E4F6051FDD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867280B-5CBA-9642-B332-9817BE0E00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0B5-A64E-84BB-8E4F6051FDD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F18C9AD-93F2-5849-A8E4-0231FB2D7F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0B5-A64E-84BB-8E4F6051FDD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3D03CC7-58E5-B340-BE71-DD5DDC4D22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0B5-A64E-84BB-8E4F6051FDD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23286E0-E6C7-2648-8635-834AB583C4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0B5-A64E-84BB-8E4F6051FDD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CDF7BCA-9E75-3A4A-B761-C81D965BDF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0B5-A64E-84BB-8E4F6051FDD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76E810F-9684-9444-860D-841B81DCD4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0B5-A64E-84BB-8E4F6051FDD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00334C0-43BE-3241-9097-CAED64CD9A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0B5-A64E-84BB-8E4F6051FDD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D627E04B-C0F3-A248-AFB6-45E34EEF80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0B5-A64E-84BB-8E4F6051FDD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1C3D43C-322B-394B-9D2E-A53109695B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0B5-A64E-84BB-8E4F6051FDD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1AE080A-DF5B-194C-A97A-3360AF9ADE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0B5-A64E-84BB-8E4F6051FDD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FD63E59-EA93-144E-A88A-B1D12EAA9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0B5-A64E-84BB-8E4F6051FDD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37F62E6-C21E-6A48-B61E-FDF87CDE4E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0B5-A64E-84BB-8E4F6051FDD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9C0D065-3CB2-4A46-BCA0-00F2780C43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0B5-A64E-84BB-8E4F6051FDD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AC4B09F-6C74-204B-953A-628B316DF1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0B5-A64E-84BB-8E4F6051FDD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C8C3469-5DC5-9D43-9192-576286DAD8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0B5-A64E-84BB-8E4F6051FDD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7AC130A-E2C4-A040-A184-CBAC36DC41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0B5-A64E-84BB-8E4F6051FDD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3048C6E-148A-DD47-B7E2-F3CEEA431C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0B5-A64E-84BB-8E4F6051FDD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5BA58B7-0642-C542-ACDD-085800A399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0B5-A64E-84BB-8E4F6051FD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6A3B1E3-7288-1045-8289-AAFA93E392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0B5-A64E-84BB-8E4F6051FDD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A4E99C3A-DFD1-4B4F-9783-815ACF7E7F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0B5-A64E-84BB-8E4F6051FD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ONPF_ROUND!$L$2:$L$58</c:f>
              <c:numCache>
                <c:formatCode>0.0E+00</c:formatCode>
                <c:ptCount val="57"/>
                <c:pt idx="0">
                  <c:v>2.7015686391926589E-6</c:v>
                </c:pt>
                <c:pt idx="1">
                  <c:v>0</c:v>
                </c:pt>
                <c:pt idx="2">
                  <c:v>6.501869324181711E-2</c:v>
                </c:pt>
                <c:pt idx="3">
                  <c:v>5.27516058679288E-4</c:v>
                </c:pt>
                <c:pt idx="4">
                  <c:v>5.7410315325851898E-2</c:v>
                </c:pt>
                <c:pt idx="5">
                  <c:v>2.6070424387863344E-4</c:v>
                </c:pt>
                <c:pt idx="6">
                  <c:v>1.7366316489412988E-4</c:v>
                </c:pt>
                <c:pt idx="7">
                  <c:v>0</c:v>
                </c:pt>
                <c:pt idx="8">
                  <c:v>3.0970663671441224E-4</c:v>
                </c:pt>
                <c:pt idx="9">
                  <c:v>1.0851071192612869E-3</c:v>
                </c:pt>
                <c:pt idx="10">
                  <c:v>-7.2032376328153363E-12</c:v>
                </c:pt>
                <c:pt idx="11">
                  <c:v>3.4858817840299542E-5</c:v>
                </c:pt>
                <c:pt idx="12">
                  <c:v>6.4995100477842306E-4</c:v>
                </c:pt>
                <c:pt idx="13">
                  <c:v>1.9577455124244794E-4</c:v>
                </c:pt>
                <c:pt idx="14">
                  <c:v>0</c:v>
                </c:pt>
                <c:pt idx="15">
                  <c:v>8.7167410233739812E-4</c:v>
                </c:pt>
                <c:pt idx="16">
                  <c:v>0</c:v>
                </c:pt>
                <c:pt idx="17">
                  <c:v>4.202112537869341E-4</c:v>
                </c:pt>
                <c:pt idx="18">
                  <c:v>0</c:v>
                </c:pt>
                <c:pt idx="19">
                  <c:v>0</c:v>
                </c:pt>
                <c:pt idx="20">
                  <c:v>1.7108576390271052E-3</c:v>
                </c:pt>
                <c:pt idx="21">
                  <c:v>1.3413311481336943E-2</c:v>
                </c:pt>
                <c:pt idx="22">
                  <c:v>5.719997356460808E-5</c:v>
                </c:pt>
                <c:pt idx="23">
                  <c:v>4.3013163101318419E-4</c:v>
                </c:pt>
                <c:pt idx="24">
                  <c:v>0</c:v>
                </c:pt>
                <c:pt idx="25">
                  <c:v>0</c:v>
                </c:pt>
                <c:pt idx="26">
                  <c:v>2.639051463484599E-14</c:v>
                </c:pt>
                <c:pt idx="27">
                  <c:v>5.4384495786979778E-2</c:v>
                </c:pt>
                <c:pt idx="28">
                  <c:v>0</c:v>
                </c:pt>
                <c:pt idx="29">
                  <c:v>1.8194845228671611E-4</c:v>
                </c:pt>
                <c:pt idx="30">
                  <c:v>1.3893465118789475E-3</c:v>
                </c:pt>
                <c:pt idx="31">
                  <c:v>0</c:v>
                </c:pt>
                <c:pt idx="32">
                  <c:v>0</c:v>
                </c:pt>
                <c:pt idx="33">
                  <c:v>1.5028902871679431E-4</c:v>
                </c:pt>
                <c:pt idx="34">
                  <c:v>9.8976274930733896E-5</c:v>
                </c:pt>
                <c:pt idx="35">
                  <c:v>6.3521485907218872E-2</c:v>
                </c:pt>
                <c:pt idx="36">
                  <c:v>1.4280791350301416E-3</c:v>
                </c:pt>
                <c:pt idx="37">
                  <c:v>7.9317867186249023E-3</c:v>
                </c:pt>
                <c:pt idx="38">
                  <c:v>8.9329048949072423E-3</c:v>
                </c:pt>
                <c:pt idx="39">
                  <c:v>0</c:v>
                </c:pt>
                <c:pt idx="40">
                  <c:v>1.3669753348616705E-5</c:v>
                </c:pt>
                <c:pt idx="41">
                  <c:v>1.0270981946721944E-5</c:v>
                </c:pt>
                <c:pt idx="42">
                  <c:v>4.2587676340486368E-4</c:v>
                </c:pt>
                <c:pt idx="43">
                  <c:v>3.8019214351314268E-4</c:v>
                </c:pt>
                <c:pt idx="44">
                  <c:v>4.6980417870487337E-4</c:v>
                </c:pt>
                <c:pt idx="45">
                  <c:v>4.4108426352383419E-3</c:v>
                </c:pt>
                <c:pt idx="46">
                  <c:v>2.639051463484599E-14</c:v>
                </c:pt>
                <c:pt idx="47">
                  <c:v>0</c:v>
                </c:pt>
                <c:pt idx="48">
                  <c:v>0</c:v>
                </c:pt>
                <c:pt idx="49">
                  <c:v>3.5697452229211247E-4</c:v>
                </c:pt>
                <c:pt idx="50">
                  <c:v>4.283755811200702E-2</c:v>
                </c:pt>
                <c:pt idx="51">
                  <c:v>1.0087566799879904E-3</c:v>
                </c:pt>
                <c:pt idx="52">
                  <c:v>2.2033113956090251E-4</c:v>
                </c:pt>
                <c:pt idx="53">
                  <c:v>6.3669210463427546E-5</c:v>
                </c:pt>
                <c:pt idx="54">
                  <c:v>2.3180703695843841E-2</c:v>
                </c:pt>
                <c:pt idx="55">
                  <c:v>0</c:v>
                </c:pt>
                <c:pt idx="56">
                  <c:v>9.2961214529240239E-3</c:v>
                </c:pt>
              </c:numCache>
            </c:numRef>
          </c:xVal>
          <c:yVal>
            <c:numRef>
              <c:f>ONPFDNA_ROUND!$L$2:$L$58</c:f>
              <c:numCache>
                <c:formatCode>0.0E+00</c:formatCode>
                <c:ptCount val="57"/>
                <c:pt idx="0">
                  <c:v>0</c:v>
                </c:pt>
                <c:pt idx="1">
                  <c:v>1.2535539286773513E-5</c:v>
                </c:pt>
                <c:pt idx="2">
                  <c:v>0</c:v>
                </c:pt>
                <c:pt idx="3">
                  <c:v>0</c:v>
                </c:pt>
                <c:pt idx="4">
                  <c:v>4.352553822835264E-4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3.3688652818670807E-4</c:v>
                </c:pt>
                <c:pt idx="9">
                  <c:v>4.3059812012364203E-2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2.13216325592435E-4</c:v>
                </c:pt>
                <c:pt idx="14">
                  <c:v>0</c:v>
                </c:pt>
                <c:pt idx="15">
                  <c:v>3.2907318135206177E-4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4.1681927402915464E-4</c:v>
                </c:pt>
                <c:pt idx="21">
                  <c:v>1.4345597824298261E-2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4.1423161834806187E-4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1.4919032230650622E-4</c:v>
                </c:pt>
                <c:pt idx="35">
                  <c:v>7.2242515311660789E-4</c:v>
                </c:pt>
                <c:pt idx="36">
                  <c:v>4.3703965289595655E-4</c:v>
                </c:pt>
                <c:pt idx="37">
                  <c:v>4.0334533913921768E-4</c:v>
                </c:pt>
                <c:pt idx="38">
                  <c:v>3.2408711418871396E-4</c:v>
                </c:pt>
                <c:pt idx="39">
                  <c:v>4.2766781937366913E-4</c:v>
                </c:pt>
                <c:pt idx="40">
                  <c:v>6.3287048586715808E-6</c:v>
                </c:pt>
                <c:pt idx="41">
                  <c:v>0</c:v>
                </c:pt>
                <c:pt idx="42">
                  <c:v>7.3461161893359733E-4</c:v>
                </c:pt>
                <c:pt idx="43">
                  <c:v>9.8775603889852873E-6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8.5842839054771638E-6</c:v>
                </c:pt>
                <c:pt idx="50">
                  <c:v>3.4167654125670597E-4</c:v>
                </c:pt>
                <c:pt idx="51">
                  <c:v>1.6438843719971738E-6</c:v>
                </c:pt>
                <c:pt idx="52">
                  <c:v>6.2875757552315104E-8</c:v>
                </c:pt>
                <c:pt idx="53">
                  <c:v>0</c:v>
                </c:pt>
                <c:pt idx="54">
                  <c:v>1.6349387576826173E-7</c:v>
                </c:pt>
                <c:pt idx="55">
                  <c:v>0</c:v>
                </c:pt>
                <c:pt idx="56">
                  <c:v>4.0410031536784905E-3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20B5-A64E-84BB-8E4F6051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</a:t>
                </a:r>
              </a:p>
            </c:rich>
          </c:tx>
          <c:layout>
            <c:manualLayout>
              <c:xMode val="edge"/>
              <c:yMode val="edge"/>
              <c:x val="0.41333348358371014"/>
              <c:y val="0.16160512316928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  <c:majorUnit val="100"/>
      </c:valAx>
      <c:valAx>
        <c:axId val="515852303"/>
        <c:scaling>
          <c:logBase val="10"/>
          <c:orientation val="minMax"/>
          <c:max val="10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ONPFDNA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apo vs DNA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A940301-F45B-0548-B994-62F3F9E7C9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A02-F24F-8772-62EC749D10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F21A40F-B442-5A4F-9366-7DD757A758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A02-F24F-8772-62EC749D101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FB96575-3C76-C04D-8E8B-1F0346AC80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A02-F24F-8772-62EC749D101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8A287D1-466F-CA4D-8745-523F47ADA7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02-F24F-8772-62EC749D101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3DA0251-DAE7-2E41-993E-B29EA7A62A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A02-F24F-8772-62EC749D101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89F1542-17E0-3B4A-9ADA-01E12114FC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A02-F24F-8772-62EC749D101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20426B1-0BD5-FC46-A7DF-DD8D672EC5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A02-F24F-8772-62EC749D101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534B0BD-118C-104A-BE6F-F4B0BFE61D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A02-F24F-8772-62EC749D101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0708CEE-2153-5B4F-B63A-5863B22FCF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A02-F24F-8772-62EC749D101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9DE2380-DAFC-DE40-920C-FCEDD0BED5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A02-F24F-8772-62EC749D101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F67104C-B642-AD45-ABCE-24D33A45FE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A02-F24F-8772-62EC749D101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D5D267D-4CC2-5947-97D0-35244748EC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A02-F24F-8772-62EC749D101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E64C648-871A-7044-B01A-816D573EE5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A02-F24F-8772-62EC749D101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49BA472-A273-1649-9EC5-58B3C51C2C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A02-F24F-8772-62EC749D101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B5579E0-6686-6440-88F7-FF433F2BD0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A02-F24F-8772-62EC749D101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D8DB3FA-2C74-9B45-BC26-AE376F9120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A02-F24F-8772-62EC749D101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94D2C67-78C9-FD42-82A6-EBB7939FB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A02-F24F-8772-62EC749D101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9AE79DD-2B91-084C-BB97-7DEC9269DD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A02-F24F-8772-62EC749D101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08B61DB-4C8F-7540-8094-63770C30F1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A02-F24F-8772-62EC749D101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5C5E848-B17D-EC4C-A7D4-B1A5D72C37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A02-F24F-8772-62EC749D101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BC13AF8-3FA1-4C4A-A8F4-19A92A583B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A02-F24F-8772-62EC749D101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C00B7B5-96C7-3845-9281-E8E8BEACA8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A02-F24F-8772-62EC749D101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56DEA43-4F17-D94E-8988-8840CBD212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A02-F24F-8772-62EC749D101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33E5881-7BDA-844D-B504-5956A3637D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A02-F24F-8772-62EC749D101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D2EACC7-6130-5846-887A-D56A6B202F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A02-F24F-8772-62EC749D101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B1B15C0-9D7A-5F4F-AA4C-46B4D69CE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A02-F24F-8772-62EC749D101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FD4BB81-4E54-024E-A3D9-F2069AF0A4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A02-F24F-8772-62EC749D101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A3C0C96-8501-3C48-8B9C-9512B98670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A02-F24F-8772-62EC749D101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AB97351-E6EE-B242-9780-CFA47045C1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A02-F24F-8772-62EC749D101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5489184-9BDF-8A46-A203-A0EF5D6BE7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A02-F24F-8772-62EC749D101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44487A8-5ACF-084D-A910-C8549D4CC9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A02-F24F-8772-62EC749D101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04C2EEE-25B6-844E-8A22-7EC807AA92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A02-F24F-8772-62EC749D101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E67018E-BBB6-584E-811C-4B56965668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A02-F24F-8772-62EC749D101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690364C-59AB-0A48-A21C-3BA7905FA4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A02-F24F-8772-62EC749D101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DD05076-DC77-B947-82F2-54F6AC524E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A02-F24F-8772-62EC749D101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5859259-6B53-5244-81D9-95E492E001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A02-F24F-8772-62EC749D101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2A81A13-9A60-C74E-82D6-4396D8783E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A02-F24F-8772-62EC749D101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49B7EC8-0735-4B49-B793-2D7B6037B1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A02-F24F-8772-62EC749D101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6D3EA0A-590C-0449-9F36-71B07622C1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A02-F24F-8772-62EC749D101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105210E-F3BE-594E-8F9B-2BA092B4E4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A02-F24F-8772-62EC749D101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C58FA32-FCF0-DD4C-A8C2-6C8573C024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A02-F24F-8772-62EC749D101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A4908FE-23AC-5940-B96D-47B98BD710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A02-F24F-8772-62EC749D101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F0E079D-4A8C-B344-A20A-D81E7FB59E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A02-F24F-8772-62EC749D101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8158282-5D1F-B740-8524-93CE2AC687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A02-F24F-8772-62EC749D101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D726AA80-976F-8B43-AE9C-A9463DFA87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A02-F24F-8772-62EC749D101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B59B356-4EA1-784E-9BB2-5C9EE7A6F6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A02-F24F-8772-62EC749D101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415DC71C-95D9-574F-9B0A-C9E5E7404A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A02-F24F-8772-62EC749D101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770061F-71D7-AE4B-8F8B-8B9AAB266D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A02-F24F-8772-62EC749D101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221FC10-58B1-0E4A-85BD-26D605289F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A02-F24F-8772-62EC749D101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2269ADC-1A67-D745-AF1D-B92DDB7EF3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A02-F24F-8772-62EC749D101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603ABB4-7C2F-A24C-A32A-2954503654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A02-F24F-8772-62EC749D101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7C47031C-B601-6540-B3B4-D567615DC3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A02-F24F-8772-62EC749D101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E4B31B5-5327-C74A-B680-9605A7AFF2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A02-F24F-8772-62EC749D101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7134553-FE01-0346-BB28-0E1BAA3C88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9A02-F24F-8772-62EC749D101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9B97FDB-F377-0E47-9FB9-F6D1DBF654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A02-F24F-8772-62EC749D1010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ACF3374-3A7F-684D-BDAF-1E32C4CD2A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9A02-F24F-8772-62EC749D101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58E11DE-B355-514B-8FD0-730E5E1EF3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9A02-F24F-8772-62EC749D10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APO_ROUND!$L$2:$L$58</c:f>
              <c:numCache>
                <c:formatCode>0.0E+00</c:formatCode>
                <c:ptCount val="57"/>
                <c:pt idx="0">
                  <c:v>8.6299886453882179E-16</c:v>
                </c:pt>
                <c:pt idx="1">
                  <c:v>0</c:v>
                </c:pt>
                <c:pt idx="2">
                  <c:v>9.016787358088862E-4</c:v>
                </c:pt>
                <c:pt idx="3">
                  <c:v>1.9771873452567863E-3</c:v>
                </c:pt>
                <c:pt idx="4">
                  <c:v>2.293430512531845E-3</c:v>
                </c:pt>
                <c:pt idx="5">
                  <c:v>3.1287075077921498E-4</c:v>
                </c:pt>
                <c:pt idx="6">
                  <c:v>2.8169464606789312E-4</c:v>
                </c:pt>
                <c:pt idx="7">
                  <c:v>1.769650669515387E-4</c:v>
                </c:pt>
                <c:pt idx="8">
                  <c:v>5.3839147550816197E-4</c:v>
                </c:pt>
                <c:pt idx="9">
                  <c:v>6.3050714060235266E-4</c:v>
                </c:pt>
                <c:pt idx="10">
                  <c:v>0</c:v>
                </c:pt>
                <c:pt idx="11">
                  <c:v>0</c:v>
                </c:pt>
                <c:pt idx="12">
                  <c:v>2.3811723245663083E-4</c:v>
                </c:pt>
                <c:pt idx="13">
                  <c:v>5.8274676315879124E-4</c:v>
                </c:pt>
                <c:pt idx="14">
                  <c:v>0</c:v>
                </c:pt>
                <c:pt idx="15">
                  <c:v>1.554962276933282E-4</c:v>
                </c:pt>
                <c:pt idx="16">
                  <c:v>8.1534803889726036E-5</c:v>
                </c:pt>
                <c:pt idx="17">
                  <c:v>4.341558747642191E-4</c:v>
                </c:pt>
                <c:pt idx="18">
                  <c:v>5.6807155682428575E-4</c:v>
                </c:pt>
                <c:pt idx="19">
                  <c:v>0</c:v>
                </c:pt>
                <c:pt idx="20">
                  <c:v>1.854358438322809E-3</c:v>
                </c:pt>
                <c:pt idx="21">
                  <c:v>8.5487754904731356E-4</c:v>
                </c:pt>
                <c:pt idx="22">
                  <c:v>5.309315430607258E-5</c:v>
                </c:pt>
                <c:pt idx="23">
                  <c:v>0</c:v>
                </c:pt>
                <c:pt idx="24">
                  <c:v>1.4031572498240431E-4</c:v>
                </c:pt>
                <c:pt idx="25">
                  <c:v>4.7245418985503152E-6</c:v>
                </c:pt>
                <c:pt idx="26">
                  <c:v>0</c:v>
                </c:pt>
                <c:pt idx="27">
                  <c:v>7.0014603683020291E-6</c:v>
                </c:pt>
                <c:pt idx="28">
                  <c:v>0</c:v>
                </c:pt>
                <c:pt idx="29">
                  <c:v>9.3164052143652131E-4</c:v>
                </c:pt>
                <c:pt idx="30">
                  <c:v>3.3204823577273189E-4</c:v>
                </c:pt>
                <c:pt idx="31">
                  <c:v>3.327954046965382E-4</c:v>
                </c:pt>
                <c:pt idx="32">
                  <c:v>0</c:v>
                </c:pt>
                <c:pt idx="33">
                  <c:v>1.1317161753562949E-3</c:v>
                </c:pt>
                <c:pt idx="34">
                  <c:v>4.7395112930474038E-4</c:v>
                </c:pt>
                <c:pt idx="35">
                  <c:v>2.1514287688668443E-3</c:v>
                </c:pt>
                <c:pt idx="36">
                  <c:v>1.3058226237700277E-3</c:v>
                </c:pt>
                <c:pt idx="37">
                  <c:v>2.2051278189852909E-7</c:v>
                </c:pt>
                <c:pt idx="38">
                  <c:v>8.3492318352025065E-4</c:v>
                </c:pt>
                <c:pt idx="39">
                  <c:v>2.8412782215727719E-3</c:v>
                </c:pt>
                <c:pt idx="40">
                  <c:v>2.0083154656664971E-5</c:v>
                </c:pt>
                <c:pt idx="41">
                  <c:v>0</c:v>
                </c:pt>
                <c:pt idx="42">
                  <c:v>8.9607900314440827E-4</c:v>
                </c:pt>
                <c:pt idx="43">
                  <c:v>2.2263588220435094E-4</c:v>
                </c:pt>
                <c:pt idx="44">
                  <c:v>1.8759235627652978E-4</c:v>
                </c:pt>
                <c:pt idx="45">
                  <c:v>1.1337574636625931E-4</c:v>
                </c:pt>
                <c:pt idx="46">
                  <c:v>0</c:v>
                </c:pt>
                <c:pt idx="47">
                  <c:v>7.057855431283421E-6</c:v>
                </c:pt>
                <c:pt idx="48">
                  <c:v>3.1767643384428215E-5</c:v>
                </c:pt>
                <c:pt idx="49">
                  <c:v>1.2597073405060443E-3</c:v>
                </c:pt>
                <c:pt idx="50">
                  <c:v>2.070388352028882E-3</c:v>
                </c:pt>
                <c:pt idx="51">
                  <c:v>6.2488665983554607E-4</c:v>
                </c:pt>
                <c:pt idx="52">
                  <c:v>1.9765009938166382E-4</c:v>
                </c:pt>
                <c:pt idx="53">
                  <c:v>1.3224713299851481E-4</c:v>
                </c:pt>
                <c:pt idx="54">
                  <c:v>0</c:v>
                </c:pt>
                <c:pt idx="55">
                  <c:v>2.0710160840533546E-5</c:v>
                </c:pt>
                <c:pt idx="56">
                  <c:v>0</c:v>
                </c:pt>
              </c:numCache>
            </c:numRef>
          </c:xVal>
          <c:yVal>
            <c:numRef>
              <c:f>DNA_ROUND!$L$2:$L$58</c:f>
              <c:numCache>
                <c:formatCode>0.0E+00</c:formatCode>
                <c:ptCount val="57"/>
                <c:pt idx="0">
                  <c:v>2.7015686391926589E-6</c:v>
                </c:pt>
                <c:pt idx="1">
                  <c:v>4.8749948746175444E-6</c:v>
                </c:pt>
                <c:pt idx="2">
                  <c:v>2.0407175502260865E-4</c:v>
                </c:pt>
                <c:pt idx="3">
                  <c:v>0</c:v>
                </c:pt>
                <c:pt idx="4">
                  <c:v>4.5486079401055947E-4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1.8469632170379027E-4</c:v>
                </c:pt>
                <c:pt idx="9">
                  <c:v>1.0454830023533662E-3</c:v>
                </c:pt>
                <c:pt idx="10">
                  <c:v>0</c:v>
                </c:pt>
                <c:pt idx="11">
                  <c:v>2.3506763877007568E-5</c:v>
                </c:pt>
                <c:pt idx="12">
                  <c:v>3.8199948656846595E-3</c:v>
                </c:pt>
                <c:pt idx="13">
                  <c:v>2.1059269083875903E-4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6.9423203087767924E-4</c:v>
                </c:pt>
                <c:pt idx="21">
                  <c:v>0</c:v>
                </c:pt>
                <c:pt idx="22">
                  <c:v>0</c:v>
                </c:pt>
                <c:pt idx="23">
                  <c:v>7.3268620320252729E-5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1.226924957921235E-8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3.1785131056651008E-4</c:v>
                </c:pt>
                <c:pt idx="34">
                  <c:v>8.6240266700159877E-4</c:v>
                </c:pt>
                <c:pt idx="35">
                  <c:v>4.7872684521633617E-2</c:v>
                </c:pt>
                <c:pt idx="36">
                  <c:v>6.7145758817995448E-4</c:v>
                </c:pt>
                <c:pt idx="37">
                  <c:v>1.2271244471130662E-8</c:v>
                </c:pt>
                <c:pt idx="38">
                  <c:v>4.1138198310898171E-3</c:v>
                </c:pt>
                <c:pt idx="39">
                  <c:v>1.1075686888138942E-2</c:v>
                </c:pt>
                <c:pt idx="40">
                  <c:v>1.7254708746839383E-5</c:v>
                </c:pt>
                <c:pt idx="41">
                  <c:v>0</c:v>
                </c:pt>
                <c:pt idx="42">
                  <c:v>8.8757132323101355E-4</c:v>
                </c:pt>
                <c:pt idx="43">
                  <c:v>1.8243753182957509E-4</c:v>
                </c:pt>
                <c:pt idx="44">
                  <c:v>1.4551618840762904E-4</c:v>
                </c:pt>
                <c:pt idx="45">
                  <c:v>0</c:v>
                </c:pt>
                <c:pt idx="46">
                  <c:v>1.6588890011836163E-5</c:v>
                </c:pt>
                <c:pt idx="47">
                  <c:v>0</c:v>
                </c:pt>
                <c:pt idx="48">
                  <c:v>6.3601753861146566E-5</c:v>
                </c:pt>
                <c:pt idx="49">
                  <c:v>0</c:v>
                </c:pt>
                <c:pt idx="50">
                  <c:v>6.200685130122818E-3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8.3221695876986926E-3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9A02-F24F-8772-62EC749D1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APO</a:t>
                </a:r>
              </a:p>
            </c:rich>
          </c:tx>
          <c:layout>
            <c:manualLayout>
              <c:xMode val="edge"/>
              <c:yMode val="edge"/>
              <c:x val="0.45542565114599221"/>
              <c:y val="0.166249923481053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DNA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DNA vs IPTG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40DC6C2-97D6-3B48-BEC2-DFE155530E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35-0345-88EA-5B4E2BE5A2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FE81B3-F065-1547-A315-29DA342FE4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335-0345-88EA-5B4E2BE5A2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C6B72A5-D954-204E-85A0-9E30B17E0A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35-0345-88EA-5B4E2BE5A2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47F617E-7916-874D-AA4C-26D5C90113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35-0345-88EA-5B4E2BE5A2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8C9637-3BCA-6A45-89D0-BDF4C23009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35-0345-88EA-5B4E2BE5A29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F3098CD-625A-8A44-91BB-8B45883752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35-0345-88EA-5B4E2BE5A2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0A06189-93ED-854C-AFCF-6A9DC066D2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35-0345-88EA-5B4E2BE5A2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DCBE7C1-EB4E-8C4C-AE3C-91DC901C13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35-0345-88EA-5B4E2BE5A2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8C0D538-1BE1-1442-A7FB-42CD632B90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335-0345-88EA-5B4E2BE5A2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523B79-10B7-E244-B3AF-EBC15BF44A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335-0345-88EA-5B4E2BE5A29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524587E-6C24-4649-AA12-96048F2369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335-0345-88EA-5B4E2BE5A29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1E40A0F-A880-0E43-BF32-26412351E9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335-0345-88EA-5B4E2BE5A29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AC4D2C8-050F-3844-8FFB-09BE260404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335-0345-88EA-5B4E2BE5A29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66E10EC-0E71-C94F-B0F1-8A824FC0FA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335-0345-88EA-5B4E2BE5A29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CD4328F-6B9B-CC42-9686-88C8A76EEE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335-0345-88EA-5B4E2BE5A29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8EE8C8F-9247-9047-8EAC-8614DC5AE0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335-0345-88EA-5B4E2BE5A29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5017557-15B8-A54F-8121-EB1158094A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335-0345-88EA-5B4E2BE5A29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D74AE45-BDF3-A146-8E41-D18453D822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335-0345-88EA-5B4E2BE5A29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DC228A7-D24E-2F49-889B-A68399E2C3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335-0345-88EA-5B4E2BE5A29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B4A6D7E-44F6-414E-B013-53F0AEDF29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335-0345-88EA-5B4E2BE5A29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15D47E0-14D3-014A-84D3-37606A611F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335-0345-88EA-5B4E2BE5A29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3AA9DAC-2ADF-524F-B240-6136AF96AD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335-0345-88EA-5B4E2BE5A29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49C7A52-0991-BC4F-B3F3-D9E73525F8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335-0345-88EA-5B4E2BE5A29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2E4A9CC-D683-1F44-B866-1502EDB9AA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335-0345-88EA-5B4E2BE5A29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6C93636-EA59-3E4E-B134-F53986C263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335-0345-88EA-5B4E2BE5A29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684448E-5EC9-E944-B228-A89D63C6A8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335-0345-88EA-5B4E2BE5A29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7B25C80-4083-9944-9866-15CBCECCAC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335-0345-88EA-5B4E2BE5A29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E97D23D-E525-1243-A49C-6EE580B7A6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335-0345-88EA-5B4E2BE5A29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193626D-12B9-F740-A360-5373461BBE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335-0345-88EA-5B4E2BE5A29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EA44144-6C37-D441-8638-FC6F0FB3EC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335-0345-88EA-5B4E2BE5A29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B0A25C2-4D9B-D845-9036-CD021D4948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335-0345-88EA-5B4E2BE5A29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9A79734-8FA5-9A43-9F9D-4596132B8A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335-0345-88EA-5B4E2BE5A29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8A7F70B-90E2-9E44-A21A-AFEBED9AD0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335-0345-88EA-5B4E2BE5A29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F36F799-DD0D-E746-B2F0-DD830FB108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335-0345-88EA-5B4E2BE5A29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C4D3935-EE4C-524C-BEBF-644DD9DD73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335-0345-88EA-5B4E2BE5A29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75265C4-C951-1C41-A693-CEF963BBF1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335-0345-88EA-5B4E2BE5A29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00B4663-B20B-4B42-851B-CB0E9A2F14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335-0345-88EA-5B4E2BE5A29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7A369D8-6143-9049-A65F-4848AECCE1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335-0345-88EA-5B4E2BE5A29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BDB68A7-295B-CD44-8A37-1F3BAE1E9E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335-0345-88EA-5B4E2BE5A29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8F8CA9D-8D16-8147-A2A8-7EE4006620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335-0345-88EA-5B4E2BE5A29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B2A0A86-B838-D44A-AB4C-DBFECCB80F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335-0345-88EA-5B4E2BE5A29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6A1D402-8BDE-134C-9D3B-AD405728D9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335-0345-88EA-5B4E2BE5A29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457325B-C96D-8E48-8DA6-0E72F9FFAB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335-0345-88EA-5B4E2BE5A29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0444A66-E871-7C40-925B-9885CAAB21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335-0345-88EA-5B4E2BE5A29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4BD76BE-4645-A645-A127-E6803D299A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335-0345-88EA-5B4E2BE5A29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9F355FD-6352-9741-AD1C-24CE9704B8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335-0345-88EA-5B4E2BE5A29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0B5CA36-0696-7745-A6C2-78058D6991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335-0345-88EA-5B4E2BE5A29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9A39695-4B13-9F46-AD7B-26CA454BF7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335-0345-88EA-5B4E2BE5A29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52B6DA7-4BB9-0545-ABDF-1DDE20BDB4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335-0345-88EA-5B4E2BE5A29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AEF72C3-7755-E14E-9736-46228E2028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335-0345-88EA-5B4E2BE5A29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7CE76CE-6763-C944-B740-2D5DD49419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335-0345-88EA-5B4E2BE5A29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174E0DC-4A66-7947-8924-3C240B0A90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335-0345-88EA-5B4E2BE5A29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1A3AA0D-B1E6-054E-A69C-FD4994A3AB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335-0345-88EA-5B4E2BE5A29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68FB370-ADB2-DD48-B735-04968DCFAB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335-0345-88EA-5B4E2BE5A29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89A3EF0-0305-214D-AC88-3504C66EFD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335-0345-88EA-5B4E2BE5A29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88107D1-8EF1-FA4B-A4A0-49681AB8C6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335-0345-88EA-5B4E2BE5A29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F666623-7AD0-2846-ABC0-112DA8E2C8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335-0345-88EA-5B4E2BE5A2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DNA!$N$2:$N$58</c:f>
              <c:numCache>
                <c:formatCode>0.0E+00</c:formatCode>
                <c:ptCount val="57"/>
                <c:pt idx="0">
                  <c:v>6.8063354362316811E-3</c:v>
                </c:pt>
                <c:pt idx="1">
                  <c:v>0.19216761781208114</c:v>
                </c:pt>
                <c:pt idx="2">
                  <c:v>0.16600744160144487</c:v>
                </c:pt>
                <c:pt idx="3">
                  <c:v>7.1119440424258357E-2</c:v>
                </c:pt>
                <c:pt idx="4">
                  <c:v>0.117708840565255</c:v>
                </c:pt>
                <c:pt idx="5">
                  <c:v>7.0641164209283375E-2</c:v>
                </c:pt>
                <c:pt idx="6">
                  <c:v>4.8346806771537949E-3</c:v>
                </c:pt>
                <c:pt idx="7">
                  <c:v>5.0827342173986781E-2</c:v>
                </c:pt>
                <c:pt idx="8">
                  <c:v>7.3196884729062509E-2</c:v>
                </c:pt>
                <c:pt idx="9">
                  <c:v>0.58551302657229154</c:v>
                </c:pt>
                <c:pt idx="10">
                  <c:v>6.0370569315041277E-2</c:v>
                </c:pt>
                <c:pt idx="11">
                  <c:v>0.2355301596826388</c:v>
                </c:pt>
                <c:pt idx="12">
                  <c:v>8.9072240952238035E-2</c:v>
                </c:pt>
                <c:pt idx="13">
                  <c:v>1.9179034418111189E-2</c:v>
                </c:pt>
                <c:pt idx="14">
                  <c:v>9.0184257771337387E-2</c:v>
                </c:pt>
                <c:pt idx="15">
                  <c:v>9.1537446918996707E-2</c:v>
                </c:pt>
                <c:pt idx="16">
                  <c:v>9.4674730048824582E-2</c:v>
                </c:pt>
                <c:pt idx="17">
                  <c:v>0.10219552243966096</c:v>
                </c:pt>
                <c:pt idx="18">
                  <c:v>7.0169055685617904E-2</c:v>
                </c:pt>
                <c:pt idx="19">
                  <c:v>1.3973954483601754E-2</c:v>
                </c:pt>
                <c:pt idx="20">
                  <c:v>9.5701784207628038E-2</c:v>
                </c:pt>
                <c:pt idx="21">
                  <c:v>1.9991175979960505E-2</c:v>
                </c:pt>
                <c:pt idx="22">
                  <c:v>3.7014348210214015E-2</c:v>
                </c:pt>
                <c:pt idx="23">
                  <c:v>3.056025034608081E-2</c:v>
                </c:pt>
                <c:pt idx="24">
                  <c:v>3.0978398668881447E-2</c:v>
                </c:pt>
                <c:pt idx="25">
                  <c:v>2.5325369732658455E-2</c:v>
                </c:pt>
                <c:pt idx="26">
                  <c:v>7.9507942164818809E-2</c:v>
                </c:pt>
                <c:pt idx="27">
                  <c:v>5.775825150217135E-2</c:v>
                </c:pt>
                <c:pt idx="28">
                  <c:v>1.0802361539913386E-3</c:v>
                </c:pt>
                <c:pt idx="29">
                  <c:v>3.9183862137098825E-2</c:v>
                </c:pt>
                <c:pt idx="30">
                  <c:v>0.15940518821371374</c:v>
                </c:pt>
                <c:pt idx="31">
                  <c:v>0.10218151209193421</c:v>
                </c:pt>
                <c:pt idx="32">
                  <c:v>0.18553539194740662</c:v>
                </c:pt>
                <c:pt idx="33">
                  <c:v>5.3840263693068928E-2</c:v>
                </c:pt>
                <c:pt idx="34">
                  <c:v>0.17370334679495131</c:v>
                </c:pt>
                <c:pt idx="35">
                  <c:v>0.48188176512622138</c:v>
                </c:pt>
                <c:pt idx="36">
                  <c:v>2.859887530016263E-2</c:v>
                </c:pt>
                <c:pt idx="37">
                  <c:v>9.9567763506251145E-3</c:v>
                </c:pt>
                <c:pt idx="38">
                  <c:v>0.18489222709191186</c:v>
                </c:pt>
                <c:pt idx="39">
                  <c:v>1.9699591919469669E-2</c:v>
                </c:pt>
                <c:pt idx="40">
                  <c:v>1.8341547778716369E-2</c:v>
                </c:pt>
                <c:pt idx="41">
                  <c:v>2.5527542260889288E-3</c:v>
                </c:pt>
                <c:pt idx="42">
                  <c:v>2.84769937031943E-2</c:v>
                </c:pt>
                <c:pt idx="43">
                  <c:v>6.5182106508757331E-2</c:v>
                </c:pt>
                <c:pt idx="44">
                  <c:v>4.3096329231976697E-2</c:v>
                </c:pt>
                <c:pt idx="45">
                  <c:v>0.1163601720375808</c:v>
                </c:pt>
                <c:pt idx="46">
                  <c:v>9.7904512011302347E-2</c:v>
                </c:pt>
                <c:pt idx="47">
                  <c:v>9.9879884880663267E-2</c:v>
                </c:pt>
                <c:pt idx="48">
                  <c:v>0.19871967402109961</c:v>
                </c:pt>
                <c:pt idx="49">
                  <c:v>4.2501048080666022E-2</c:v>
                </c:pt>
                <c:pt idx="50">
                  <c:v>0.29255918142769849</c:v>
                </c:pt>
                <c:pt idx="51">
                  <c:v>3.746817432141214E-2</c:v>
                </c:pt>
                <c:pt idx="52">
                  <c:v>2.9507063466049145E-3</c:v>
                </c:pt>
                <c:pt idx="53">
                  <c:v>1.0216602086273301E-2</c:v>
                </c:pt>
                <c:pt idx="54">
                  <c:v>0.14689232298508464</c:v>
                </c:pt>
                <c:pt idx="55">
                  <c:v>3.5126917887217973E-2</c:v>
                </c:pt>
                <c:pt idx="56">
                  <c:v>7.2191977432652828E-3</c:v>
                </c:pt>
              </c:numCache>
            </c:numRef>
          </c:xVal>
          <c:yVal>
            <c:numRef>
              <c:f>IPTG!$N$2:$N$58</c:f>
              <c:numCache>
                <c:formatCode>0.0E+00</c:formatCode>
                <c:ptCount val="57"/>
                <c:pt idx="0">
                  <c:v>3.7082945782505886E-2</c:v>
                </c:pt>
                <c:pt idx="1">
                  <c:v>0.12167588422529459</c:v>
                </c:pt>
                <c:pt idx="2">
                  <c:v>4.0993594457745468E-2</c:v>
                </c:pt>
                <c:pt idx="3">
                  <c:v>2.94044967233031E-2</c:v>
                </c:pt>
                <c:pt idx="4">
                  <c:v>0.72432211380127465</c:v>
                </c:pt>
                <c:pt idx="5">
                  <c:v>6.334444927063311E-2</c:v>
                </c:pt>
                <c:pt idx="6">
                  <c:v>8.1408432439140851E-3</c:v>
                </c:pt>
                <c:pt idx="7">
                  <c:v>4.7267900564883766E-2</c:v>
                </c:pt>
                <c:pt idx="8">
                  <c:v>0.77153847178490398</c:v>
                </c:pt>
                <c:pt idx="9">
                  <c:v>0.67758537307653577</c:v>
                </c:pt>
                <c:pt idx="10">
                  <c:v>0.4621803616479091</c:v>
                </c:pt>
                <c:pt idx="11">
                  <c:v>2.4702590464936596</c:v>
                </c:pt>
                <c:pt idx="12">
                  <c:v>0.28690714385857313</c:v>
                </c:pt>
                <c:pt idx="13">
                  <c:v>6.1859407018087099E-2</c:v>
                </c:pt>
                <c:pt idx="14">
                  <c:v>1.3008562126858268E-2</c:v>
                </c:pt>
                <c:pt idx="15">
                  <c:v>0.108471815451533</c:v>
                </c:pt>
                <c:pt idx="16">
                  <c:v>0.14135724086224929</c:v>
                </c:pt>
                <c:pt idx="17">
                  <c:v>7.391801183498696E-2</c:v>
                </c:pt>
                <c:pt idx="18">
                  <c:v>0.8526276831134435</c:v>
                </c:pt>
                <c:pt idx="19">
                  <c:v>0.11842137377279623</c:v>
                </c:pt>
                <c:pt idx="20">
                  <c:v>0.1134513853078816</c:v>
                </c:pt>
                <c:pt idx="21">
                  <c:v>0.17678814570107224</c:v>
                </c:pt>
                <c:pt idx="22">
                  <c:v>0.14770240495864745</c:v>
                </c:pt>
                <c:pt idx="23">
                  <c:v>0.4219031939840705</c:v>
                </c:pt>
                <c:pt idx="24">
                  <c:v>0.29357039258050316</c:v>
                </c:pt>
                <c:pt idx="25">
                  <c:v>2.8404678125763545E-2</c:v>
                </c:pt>
                <c:pt idx="26">
                  <c:v>0.1125439368757241</c:v>
                </c:pt>
                <c:pt idx="27">
                  <c:v>7.4919494889269383E-2</c:v>
                </c:pt>
                <c:pt idx="28">
                  <c:v>9.6767487296583361E-3</c:v>
                </c:pt>
                <c:pt idx="29">
                  <c:v>0.53364872461616908</c:v>
                </c:pt>
                <c:pt idx="30">
                  <c:v>4.734786192155313E-2</c:v>
                </c:pt>
                <c:pt idx="31">
                  <c:v>6.6040069808536689E-2</c:v>
                </c:pt>
                <c:pt idx="32">
                  <c:v>0.16997541454670823</c:v>
                </c:pt>
                <c:pt idx="33">
                  <c:v>7.0616850757626165E-2</c:v>
                </c:pt>
                <c:pt idx="34">
                  <c:v>0.17051035898933989</c:v>
                </c:pt>
                <c:pt idx="35">
                  <c:v>1.4161460825484624</c:v>
                </c:pt>
                <c:pt idx="36">
                  <c:v>4.2851171197692633E-2</c:v>
                </c:pt>
                <c:pt idx="37">
                  <c:v>0.26487308227696499</c:v>
                </c:pt>
                <c:pt idx="38">
                  <c:v>0.17472463176413547</c:v>
                </c:pt>
                <c:pt idx="39">
                  <c:v>6.5806810470354568E-2</c:v>
                </c:pt>
                <c:pt idx="40">
                  <c:v>2.2045569711274367E-2</c:v>
                </c:pt>
                <c:pt idx="41">
                  <c:v>3.0055648731559553E-2</c:v>
                </c:pt>
                <c:pt idx="42">
                  <c:v>3.6162483445542196E-2</c:v>
                </c:pt>
                <c:pt idx="43">
                  <c:v>0.61843620084631357</c:v>
                </c:pt>
                <c:pt idx="44">
                  <c:v>0.40198757085878017</c:v>
                </c:pt>
                <c:pt idx="45">
                  <c:v>1.3630778077604186</c:v>
                </c:pt>
                <c:pt idx="46">
                  <c:v>0.12978332473772164</c:v>
                </c:pt>
                <c:pt idx="47">
                  <c:v>0.13903697205365795</c:v>
                </c:pt>
                <c:pt idx="48">
                  <c:v>0.23648399004900145</c:v>
                </c:pt>
                <c:pt idx="49">
                  <c:v>0.56055575141903036</c:v>
                </c:pt>
                <c:pt idx="50">
                  <c:v>0.51617517226529153</c:v>
                </c:pt>
                <c:pt idx="51">
                  <c:v>0.47912974089689042</c:v>
                </c:pt>
                <c:pt idx="52">
                  <c:v>3.5776559060643857E-2</c:v>
                </c:pt>
                <c:pt idx="53">
                  <c:v>1.3931813111075581E-2</c:v>
                </c:pt>
                <c:pt idx="54">
                  <c:v>0.27006159542196934</c:v>
                </c:pt>
                <c:pt idx="55">
                  <c:v>0.13904256982401447</c:v>
                </c:pt>
                <c:pt idx="56">
                  <c:v>0.18657934892422948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335-0345-88EA-5B4E2BE5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DNA</a:t>
                </a:r>
              </a:p>
            </c:rich>
          </c:tx>
          <c:layout>
            <c:manualLayout>
              <c:xMode val="edge"/>
              <c:yMode val="edge"/>
              <c:x val="0.43879781604142409"/>
              <c:y val="0.1662498602985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  <c:majorUnit val="10"/>
      </c:valAx>
      <c:valAx>
        <c:axId val="515852303"/>
        <c:scaling>
          <c:logBase val="10"/>
          <c:orientation val="minMax"/>
          <c:max val="1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IPTG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TMG vs ONPF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3AFAFA5-FEC4-FC49-BE56-85A8970413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1FA-B843-8AAB-DC0F5A0475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8292519-3EE1-CE4C-B54E-B180FD764B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1FA-B843-8AAB-DC0F5A0475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3A29C5-E37C-7546-84AB-44D02AD534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1FA-B843-8AAB-DC0F5A0475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04DB05-4C33-EC49-A107-4627CF39AF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1FA-B843-8AAB-DC0F5A04751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D0EABC9-7947-984E-9E99-A97D00DC56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1FA-B843-8AAB-DC0F5A04751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831C1C0-6D6E-0F45-885D-9FE6E6AFF7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1FA-B843-8AAB-DC0F5A04751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471BC97-033B-1F47-B29D-122985D7DC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1FA-B843-8AAB-DC0F5A04751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B2C206C-4C99-D143-B9D1-DC1DFB2F2F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1FA-B843-8AAB-DC0F5A04751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B7D21BC-A509-6E46-8320-3B170FBB26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1FA-B843-8AAB-DC0F5A04751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28BF7EE-F801-474D-8C76-D25403F7FA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1FA-B843-8AAB-DC0F5A04751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CE62F6B-815B-0A4A-91F7-0F0137F076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1FA-B843-8AAB-DC0F5A04751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DB317A6-0DD1-4B4C-8FF2-0BF922E818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1FA-B843-8AAB-DC0F5A04751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1E196CA-27E2-0242-B2E5-A7D4FA5B44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1FA-B843-8AAB-DC0F5A04751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06FFC23-8C83-2C4B-9FC3-C9208E19C3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1FA-B843-8AAB-DC0F5A04751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647BDBE-463B-5C46-84DB-D5723F37D1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1FA-B843-8AAB-DC0F5A04751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33AB8E3-9A39-6848-ACCA-0250050347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1FA-B843-8AAB-DC0F5A04751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F446701-B38A-534E-8779-3D192A794E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1FA-B843-8AAB-DC0F5A04751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CC684FE-06CC-7544-B310-5E948C4CF6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1FA-B843-8AAB-DC0F5A04751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8778E7A-4C71-5D4C-9412-32AE33FF8B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1FA-B843-8AAB-DC0F5A04751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2964970-A8EB-C743-A3D3-0E6D52934C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1FA-B843-8AAB-DC0F5A04751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A763B55-11B8-B342-AE02-F4ED05D777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1FA-B843-8AAB-DC0F5A04751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4FE77A9-AB7F-C243-86F0-CDF8E967B4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1FA-B843-8AAB-DC0F5A04751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1229A7E-42E5-4449-B982-4CB97EF9E0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1FA-B843-8AAB-DC0F5A04751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CD19397-4B05-4C4E-A812-F5206359A9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1FA-B843-8AAB-DC0F5A04751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E821AF4-3246-4A42-BBE5-0D9250F635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1FA-B843-8AAB-DC0F5A04751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8995030-D3B5-EB44-8707-FC6088E150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1FA-B843-8AAB-DC0F5A04751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1AC87A8-84A0-8543-8FE9-F57F23EA02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1FA-B843-8AAB-DC0F5A04751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6A46877-4F0C-7344-95CD-E3DDF21B53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1FA-B843-8AAB-DC0F5A04751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9D3B7F5-EE23-6C4B-A61B-4A7C43F0CA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1FA-B843-8AAB-DC0F5A04751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942CC4E-DBEF-0A45-8FA3-E7E8CDFB5C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1FA-B843-8AAB-DC0F5A04751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092A9EF-DDB0-3E4D-B097-52E226FDEB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1FA-B843-8AAB-DC0F5A04751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CDC5D46-9833-AC45-A2B8-B3153595CC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1FA-B843-8AAB-DC0F5A04751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8048330-E303-C941-8F0D-37CC95C35B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1FA-B843-8AAB-DC0F5A04751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94E8CAD-462F-714D-8D08-609322EF22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1FA-B843-8AAB-DC0F5A04751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074FDFC-B4ED-9E47-B677-50D4EF8C32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1FA-B843-8AAB-DC0F5A04751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7FACEC9-F561-7B41-8035-00C1CE5DD1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1FA-B843-8AAB-DC0F5A04751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96FE1DE-F71A-2F49-A1B1-206EFA95A6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1FA-B843-8AAB-DC0F5A04751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864101B-95D5-3646-94A3-B8D2109BAE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1FA-B843-8AAB-DC0F5A04751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4C32AD5-88D9-C749-A0A8-DC73126001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1FA-B843-8AAB-DC0F5A04751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E2E8635-B862-C54A-8804-D6FE9F8163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1FA-B843-8AAB-DC0F5A04751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444F6B9-CDD0-E740-A6EC-366AC6584D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1FA-B843-8AAB-DC0F5A04751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7230631-2229-1049-825C-EA55804093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1FA-B843-8AAB-DC0F5A04751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C31AD53-6388-BE48-BC6C-7446167D99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1FA-B843-8AAB-DC0F5A04751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E0AF8EF-4098-034A-828F-84BEC2F222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1FA-B843-8AAB-DC0F5A04751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B94FE9F-97A3-E742-B14D-E64397EC5A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1FA-B843-8AAB-DC0F5A04751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DA16599-807F-9F47-8677-5EA79071CE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1FA-B843-8AAB-DC0F5A04751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79D091E-8E10-094B-95D4-67D0538C59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1FA-B843-8AAB-DC0F5A04751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E5E6D8B-915C-D345-9F01-467E547413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1FA-B843-8AAB-DC0F5A04751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71F5BAD-A83F-AB4C-9F95-8B144D019B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1FA-B843-8AAB-DC0F5A04751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CAC5DD36-8ABB-4741-8CCE-B8509D20FE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1FA-B843-8AAB-DC0F5A04751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33C6C888-920F-7C4A-812E-DB971A8826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1FA-B843-8AAB-DC0F5A04751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AAB9235-DEA9-4549-9222-C6F11DB349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1FA-B843-8AAB-DC0F5A04751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628B1DC9-A9F8-5A49-8794-0F9F9E282A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1FA-B843-8AAB-DC0F5A04751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5136027-163B-E043-89B2-2A083E1057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A1FA-B843-8AAB-DC0F5A04751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D7367B6-0C67-3546-A127-7E06ED4CE1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A1FA-B843-8AAB-DC0F5A04751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F2A6BC81-9E22-6C48-BF8D-D3F924A3AD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A1FA-B843-8AAB-DC0F5A04751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4288ECF-CEF0-B149-A0D7-78B6F08D28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A1FA-B843-8AAB-DC0F5A0475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TMG_ROUND!$L$2:$L$58</c:f>
              <c:numCache>
                <c:formatCode>0.0E+00</c:formatCode>
                <c:ptCount val="57"/>
                <c:pt idx="0">
                  <c:v>0</c:v>
                </c:pt>
                <c:pt idx="1">
                  <c:v>2.5295560356703752E-4</c:v>
                </c:pt>
                <c:pt idx="2">
                  <c:v>0</c:v>
                </c:pt>
                <c:pt idx="3">
                  <c:v>2.0522986840636529E-4</c:v>
                </c:pt>
                <c:pt idx="4">
                  <c:v>7.9429468823922502E-4</c:v>
                </c:pt>
                <c:pt idx="5">
                  <c:v>0</c:v>
                </c:pt>
                <c:pt idx="6">
                  <c:v>7.6078602461706725E-6</c:v>
                </c:pt>
                <c:pt idx="7">
                  <c:v>0</c:v>
                </c:pt>
                <c:pt idx="8">
                  <c:v>6.2590177324005911E-4</c:v>
                </c:pt>
                <c:pt idx="9">
                  <c:v>7.3011472150525422E-4</c:v>
                </c:pt>
                <c:pt idx="10">
                  <c:v>3.5072045953378012E-4</c:v>
                </c:pt>
                <c:pt idx="11">
                  <c:v>0</c:v>
                </c:pt>
                <c:pt idx="12">
                  <c:v>4.5702968978128826E-4</c:v>
                </c:pt>
                <c:pt idx="13">
                  <c:v>3.5502837440341616E-4</c:v>
                </c:pt>
                <c:pt idx="14">
                  <c:v>0</c:v>
                </c:pt>
                <c:pt idx="15">
                  <c:v>0</c:v>
                </c:pt>
                <c:pt idx="16">
                  <c:v>9.297033220533705E-5</c:v>
                </c:pt>
                <c:pt idx="17">
                  <c:v>2.0282021408539173E-4</c:v>
                </c:pt>
                <c:pt idx="18">
                  <c:v>1.5755824579582842E-2</c:v>
                </c:pt>
                <c:pt idx="19">
                  <c:v>2.1228794700716577E-2</c:v>
                </c:pt>
                <c:pt idx="20">
                  <c:v>7.1074962906649941E-4</c:v>
                </c:pt>
                <c:pt idx="21">
                  <c:v>1.9849931434458564E-2</c:v>
                </c:pt>
                <c:pt idx="22">
                  <c:v>0</c:v>
                </c:pt>
                <c:pt idx="23">
                  <c:v>0</c:v>
                </c:pt>
                <c:pt idx="24">
                  <c:v>0.24463831130219962</c:v>
                </c:pt>
                <c:pt idx="25">
                  <c:v>0</c:v>
                </c:pt>
                <c:pt idx="26">
                  <c:v>0</c:v>
                </c:pt>
                <c:pt idx="27">
                  <c:v>6.9544398518501652E-2</c:v>
                </c:pt>
                <c:pt idx="28">
                  <c:v>0</c:v>
                </c:pt>
                <c:pt idx="29">
                  <c:v>3.4619841887868525E-4</c:v>
                </c:pt>
                <c:pt idx="30">
                  <c:v>1.0876763714093955E-3</c:v>
                </c:pt>
                <c:pt idx="31">
                  <c:v>7.7169787744661125E-4</c:v>
                </c:pt>
                <c:pt idx="32">
                  <c:v>0</c:v>
                </c:pt>
                <c:pt idx="33">
                  <c:v>6.9593984204522686E-4</c:v>
                </c:pt>
                <c:pt idx="34">
                  <c:v>0</c:v>
                </c:pt>
                <c:pt idx="35">
                  <c:v>9.6920661203202924E-4</c:v>
                </c:pt>
                <c:pt idx="36">
                  <c:v>4.9643686968965141E-4</c:v>
                </c:pt>
                <c:pt idx="37">
                  <c:v>2.2257115705907209E-2</c:v>
                </c:pt>
                <c:pt idx="38">
                  <c:v>2.1839699749356886E-3</c:v>
                </c:pt>
                <c:pt idx="39">
                  <c:v>6.8015490786944822E-5</c:v>
                </c:pt>
                <c:pt idx="40">
                  <c:v>0</c:v>
                </c:pt>
                <c:pt idx="41">
                  <c:v>0</c:v>
                </c:pt>
                <c:pt idx="42">
                  <c:v>5.5245475252982445E-4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1.084461989430796E-13</c:v>
                </c:pt>
                <c:pt idx="47">
                  <c:v>2.101615554589896E-6</c:v>
                </c:pt>
                <c:pt idx="48">
                  <c:v>0</c:v>
                </c:pt>
                <c:pt idx="49">
                  <c:v>1.0950441666150773E-3</c:v>
                </c:pt>
                <c:pt idx="50">
                  <c:v>1.4541045112671086E-3</c:v>
                </c:pt>
                <c:pt idx="51">
                  <c:v>2.3915170673927724E-4</c:v>
                </c:pt>
                <c:pt idx="52">
                  <c:v>1.214198930213063E-4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3.3553422044216752E-4</c:v>
                </c:pt>
              </c:numCache>
            </c:numRef>
          </c:xVal>
          <c:yVal>
            <c:numRef>
              <c:f>ONPF_ROUND!$L$2:$L$58</c:f>
              <c:numCache>
                <c:formatCode>0.0E+00</c:formatCode>
                <c:ptCount val="57"/>
                <c:pt idx="0">
                  <c:v>2.7015686391926589E-6</c:v>
                </c:pt>
                <c:pt idx="1">
                  <c:v>0</c:v>
                </c:pt>
                <c:pt idx="2">
                  <c:v>6.501869324181711E-2</c:v>
                </c:pt>
                <c:pt idx="3">
                  <c:v>5.27516058679288E-4</c:v>
                </c:pt>
                <c:pt idx="4">
                  <c:v>5.7410315325851898E-2</c:v>
                </c:pt>
                <c:pt idx="5">
                  <c:v>2.6070424387863344E-4</c:v>
                </c:pt>
                <c:pt idx="6">
                  <c:v>1.7366316489412988E-4</c:v>
                </c:pt>
                <c:pt idx="7">
                  <c:v>0</c:v>
                </c:pt>
                <c:pt idx="8">
                  <c:v>3.0970663671441224E-4</c:v>
                </c:pt>
                <c:pt idx="9">
                  <c:v>1.0851071192612869E-3</c:v>
                </c:pt>
                <c:pt idx="10">
                  <c:v>-7.2032376328153363E-12</c:v>
                </c:pt>
                <c:pt idx="11">
                  <c:v>3.4858817840299542E-5</c:v>
                </c:pt>
                <c:pt idx="12">
                  <c:v>6.4995100477842306E-4</c:v>
                </c:pt>
                <c:pt idx="13">
                  <c:v>1.9577455124244794E-4</c:v>
                </c:pt>
                <c:pt idx="14">
                  <c:v>0</c:v>
                </c:pt>
                <c:pt idx="15">
                  <c:v>8.7167410233739812E-4</c:v>
                </c:pt>
                <c:pt idx="16">
                  <c:v>0</c:v>
                </c:pt>
                <c:pt idx="17">
                  <c:v>4.202112537869341E-4</c:v>
                </c:pt>
                <c:pt idx="18">
                  <c:v>0</c:v>
                </c:pt>
                <c:pt idx="19">
                  <c:v>0</c:v>
                </c:pt>
                <c:pt idx="20">
                  <c:v>1.7108576390271052E-3</c:v>
                </c:pt>
                <c:pt idx="21">
                  <c:v>1.3413311481336943E-2</c:v>
                </c:pt>
                <c:pt idx="22">
                  <c:v>5.719997356460808E-5</c:v>
                </c:pt>
                <c:pt idx="23">
                  <c:v>4.3013163101318419E-4</c:v>
                </c:pt>
                <c:pt idx="24">
                  <c:v>0</c:v>
                </c:pt>
                <c:pt idx="25">
                  <c:v>0</c:v>
                </c:pt>
                <c:pt idx="26">
                  <c:v>2.639051463484599E-14</c:v>
                </c:pt>
                <c:pt idx="27">
                  <c:v>5.4384495786979778E-2</c:v>
                </c:pt>
                <c:pt idx="28">
                  <c:v>0</c:v>
                </c:pt>
                <c:pt idx="29">
                  <c:v>1.8194845228671611E-4</c:v>
                </c:pt>
                <c:pt idx="30">
                  <c:v>1.3893465118789475E-3</c:v>
                </c:pt>
                <c:pt idx="31">
                  <c:v>0</c:v>
                </c:pt>
                <c:pt idx="32">
                  <c:v>0</c:v>
                </c:pt>
                <c:pt idx="33">
                  <c:v>1.5028902871679431E-4</c:v>
                </c:pt>
                <c:pt idx="34">
                  <c:v>9.8976274930733896E-5</c:v>
                </c:pt>
                <c:pt idx="35">
                  <c:v>6.3521485907218872E-2</c:v>
                </c:pt>
                <c:pt idx="36">
                  <c:v>1.4280791350301416E-3</c:v>
                </c:pt>
                <c:pt idx="37">
                  <c:v>7.9317867186249023E-3</c:v>
                </c:pt>
                <c:pt idx="38">
                  <c:v>8.9329048949072423E-3</c:v>
                </c:pt>
                <c:pt idx="39">
                  <c:v>0</c:v>
                </c:pt>
                <c:pt idx="40">
                  <c:v>1.3669753348616705E-5</c:v>
                </c:pt>
                <c:pt idx="41">
                  <c:v>1.0270981946721944E-5</c:v>
                </c:pt>
                <c:pt idx="42">
                  <c:v>4.2587676340486368E-4</c:v>
                </c:pt>
                <c:pt idx="43">
                  <c:v>3.8019214351314268E-4</c:v>
                </c:pt>
                <c:pt idx="44">
                  <c:v>4.6980417870487337E-4</c:v>
                </c:pt>
                <c:pt idx="45">
                  <c:v>4.4108426352383419E-3</c:v>
                </c:pt>
                <c:pt idx="46">
                  <c:v>2.639051463484599E-14</c:v>
                </c:pt>
                <c:pt idx="47">
                  <c:v>0</c:v>
                </c:pt>
                <c:pt idx="48">
                  <c:v>0</c:v>
                </c:pt>
                <c:pt idx="49">
                  <c:v>3.5697452229211247E-4</c:v>
                </c:pt>
                <c:pt idx="50">
                  <c:v>4.283755811200702E-2</c:v>
                </c:pt>
                <c:pt idx="51">
                  <c:v>1.0087566799879904E-3</c:v>
                </c:pt>
                <c:pt idx="52">
                  <c:v>2.2033113956090251E-4</c:v>
                </c:pt>
                <c:pt idx="53">
                  <c:v>6.3669210463427546E-5</c:v>
                </c:pt>
                <c:pt idx="54">
                  <c:v>2.3180703695843841E-2</c:v>
                </c:pt>
                <c:pt idx="55">
                  <c:v>0</c:v>
                </c:pt>
                <c:pt idx="56">
                  <c:v>9.2961214529240239E-3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A1FA-B843-8AAB-DC0F5A04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TMG</a:t>
                </a:r>
              </a:p>
            </c:rich>
          </c:tx>
          <c:layout>
            <c:manualLayout>
              <c:xMode val="edge"/>
              <c:yMode val="edge"/>
              <c:x val="0.45963493159856134"/>
              <c:y val="0.161655809357000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</c:valAx>
      <c:valAx>
        <c:axId val="515852303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TMG vs ONPFDNA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A55CB9D-7141-4249-98DE-9D4E4C579C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C27-5143-A9AE-22D8F73EC4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D5588F4-85FC-064F-BD0A-3FED8EDA57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C27-5143-A9AE-22D8F73EC4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95A611E-AF3C-3043-B9B8-D248B87E66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C27-5143-A9AE-22D8F73EC4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896695C-1C96-6D47-A8D8-E730678227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C27-5143-A9AE-22D8F73EC4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F025574-3A8A-DB46-AD39-2BE4F7FC38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C27-5143-A9AE-22D8F73EC44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3FE3040-83E5-0441-B0C7-E3F349305F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C27-5143-A9AE-22D8F73EC44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FCDC3FA-C74F-D149-8112-7ADC8BEF15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C27-5143-A9AE-22D8F73EC44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C56F3F2-8286-5044-BAF2-284E3163A2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C27-5143-A9AE-22D8F73EC44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192730D-C658-8343-A5A2-7D5A17F9D3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C27-5143-A9AE-22D8F73EC44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BAD067F-E015-9048-B91C-7BF040E29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C27-5143-A9AE-22D8F73EC44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E8F6055-5A35-A648-B576-F023C641E5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C27-5143-A9AE-22D8F73EC44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D56A1F4-39CC-924E-99CE-5223770610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C27-5143-A9AE-22D8F73EC44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084F8D0-C545-7447-B906-DBAF14E1AE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C27-5143-A9AE-22D8F73EC44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A7ACCEC-E279-4441-ACE2-0B00EF7635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C27-5143-A9AE-22D8F73EC44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3F84612-056A-924E-9F96-34BC031E33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C27-5143-A9AE-22D8F73EC44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E33CB71-155B-5440-8B75-1AFB7C3928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C27-5143-A9AE-22D8F73EC44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FE1C0EF-DA25-484A-92C6-BBDDECFE4C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C27-5143-A9AE-22D8F73EC44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B15DD4D-FE39-6C4B-BDB4-9FDD8F98DD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C27-5143-A9AE-22D8F73EC44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DB50DF9-A894-5942-BF8E-5890B15600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C27-5143-A9AE-22D8F73EC44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86284A8-9D66-F74F-945D-BA4E4E9292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C27-5143-A9AE-22D8F73EC44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55EB18F-9A08-B64E-84CA-C0C0267347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C27-5143-A9AE-22D8F73EC44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7193C41-3E06-BE46-B22A-F9A04FD8AC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C27-5143-A9AE-22D8F73EC44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E8EAE63-CFA8-BE4B-A6CB-2CC0F073D9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C27-5143-A9AE-22D8F73EC44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CCBD307-6C38-5E48-935C-5C8140C93D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C27-5143-A9AE-22D8F73EC44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F05B1B0-543B-A347-8EA1-53CDE9D20D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C27-5143-A9AE-22D8F73EC44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02951CD-3949-3A4D-93B3-5C96537AB8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C27-5143-A9AE-22D8F73EC44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872CD23-C060-B24B-B19F-3530B8867D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C27-5143-A9AE-22D8F73EC44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AECCB47-D7CD-1E40-94D1-E2AE2BDE78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C27-5143-A9AE-22D8F73EC44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082FA74-336C-714B-9342-7B843C540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C27-5143-A9AE-22D8F73EC44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161F394-F09C-174F-867F-904CFADDC1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C27-5143-A9AE-22D8F73EC44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796468C-527B-6444-B10A-3F90BA38B2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C27-5143-A9AE-22D8F73EC44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F4E07DE-9F36-9344-8340-1B610C3F55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C27-5143-A9AE-22D8F73EC44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D996329-FB51-144E-BF20-12C9EF9072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C27-5143-A9AE-22D8F73EC44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A0CBA85-8ACE-1F4F-A34B-4533544F1F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C27-5143-A9AE-22D8F73EC44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D83A2BD-04AA-634C-841C-5FD9BFD234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C27-5143-A9AE-22D8F73EC44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F6CB5B2-6E21-1A45-A594-880B198F40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C27-5143-A9AE-22D8F73EC442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F7EE5D2-52D3-6345-B163-B2BA124D51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C27-5143-A9AE-22D8F73EC442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45C9002-7E85-5E4D-8752-56C5E40B36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C27-5143-A9AE-22D8F73EC442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2AD112D-36AA-D248-8A0F-A004DBBE1D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C27-5143-A9AE-22D8F73EC44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47729AF-D965-F144-A11F-49FF32B936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C27-5143-A9AE-22D8F73EC442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264D34A-C1B6-B64E-949C-9B4FD6F926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C27-5143-A9AE-22D8F73EC442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1995FAD-9A94-1E46-B5A6-9E879342A8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C27-5143-A9AE-22D8F73EC442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04E42D1-EE4D-7D4B-A7E3-3E6D4DABED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C27-5143-A9AE-22D8F73EC442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95654A7-6CF9-5A4D-A557-5E0F2DE213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C27-5143-A9AE-22D8F73EC442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FCCE21F-4D0A-C44D-B056-C3284D8ECF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C27-5143-A9AE-22D8F73EC442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32233EA-9CF2-7348-828C-5E2C074BA8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C27-5143-A9AE-22D8F73EC442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4F3EE7F-F5F7-B747-A18B-532725D065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C27-5143-A9AE-22D8F73EC442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746EC96-2D53-A146-A212-B2842CF4A4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C27-5143-A9AE-22D8F73EC442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92FB984-F4C1-DC4B-A5AD-2C3B49F64D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C27-5143-A9AE-22D8F73EC442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75EEA1E-E5A6-8647-AA37-9B2ABB6F56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C27-5143-A9AE-22D8F73EC442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973353E-81A6-0140-870B-A304C3D2C7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C27-5143-A9AE-22D8F73EC442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E66C3EA-D4F6-2E4D-8020-838F2A3E99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C27-5143-A9AE-22D8F73EC442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C2EF4814-38A0-9F46-B6FF-86114509DB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C27-5143-A9AE-22D8F73EC442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6822CDF-30A5-B944-914A-0D2F92996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C27-5143-A9AE-22D8F73EC442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657EE99-D911-D741-B53F-E1642F45F5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C27-5143-A9AE-22D8F73EC442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86E5B4E0-AC75-0845-BF3B-800C1E1DE2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C27-5143-A9AE-22D8F73EC442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F524BEC-FC99-5D49-A79B-06FE134572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C27-5143-A9AE-22D8F73EC4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TMG_ROUND!$L$2:$L$58</c:f>
              <c:numCache>
                <c:formatCode>0.0E+00</c:formatCode>
                <c:ptCount val="57"/>
                <c:pt idx="0">
                  <c:v>0</c:v>
                </c:pt>
                <c:pt idx="1">
                  <c:v>2.5295560356703752E-4</c:v>
                </c:pt>
                <c:pt idx="2">
                  <c:v>0</c:v>
                </c:pt>
                <c:pt idx="3">
                  <c:v>2.0522986840636529E-4</c:v>
                </c:pt>
                <c:pt idx="4">
                  <c:v>7.9429468823922502E-4</c:v>
                </c:pt>
                <c:pt idx="5">
                  <c:v>0</c:v>
                </c:pt>
                <c:pt idx="6">
                  <c:v>7.6078602461706725E-6</c:v>
                </c:pt>
                <c:pt idx="7">
                  <c:v>0</c:v>
                </c:pt>
                <c:pt idx="8">
                  <c:v>6.2590177324005911E-4</c:v>
                </c:pt>
                <c:pt idx="9">
                  <c:v>7.3011472150525422E-4</c:v>
                </c:pt>
                <c:pt idx="10">
                  <c:v>3.5072045953378012E-4</c:v>
                </c:pt>
                <c:pt idx="11">
                  <c:v>0</c:v>
                </c:pt>
                <c:pt idx="12">
                  <c:v>4.5702968978128826E-4</c:v>
                </c:pt>
                <c:pt idx="13">
                  <c:v>3.5502837440341616E-4</c:v>
                </c:pt>
                <c:pt idx="14">
                  <c:v>0</c:v>
                </c:pt>
                <c:pt idx="15">
                  <c:v>0</c:v>
                </c:pt>
                <c:pt idx="16">
                  <c:v>9.297033220533705E-5</c:v>
                </c:pt>
                <c:pt idx="17">
                  <c:v>2.0282021408539173E-4</c:v>
                </c:pt>
                <c:pt idx="18">
                  <c:v>1.5755824579582842E-2</c:v>
                </c:pt>
                <c:pt idx="19">
                  <c:v>2.1228794700716577E-2</c:v>
                </c:pt>
                <c:pt idx="20">
                  <c:v>7.1074962906649941E-4</c:v>
                </c:pt>
                <c:pt idx="21">
                  <c:v>1.9849931434458564E-2</c:v>
                </c:pt>
                <c:pt idx="22">
                  <c:v>0</c:v>
                </c:pt>
                <c:pt idx="23">
                  <c:v>0</c:v>
                </c:pt>
                <c:pt idx="24">
                  <c:v>0.24463831130219962</c:v>
                </c:pt>
                <c:pt idx="25">
                  <c:v>0</c:v>
                </c:pt>
                <c:pt idx="26">
                  <c:v>0</c:v>
                </c:pt>
                <c:pt idx="27">
                  <c:v>6.9544398518501652E-2</c:v>
                </c:pt>
                <c:pt idx="28">
                  <c:v>0</c:v>
                </c:pt>
                <c:pt idx="29">
                  <c:v>3.4619841887868525E-4</c:v>
                </c:pt>
                <c:pt idx="30">
                  <c:v>1.0876763714093955E-3</c:v>
                </c:pt>
                <c:pt idx="31">
                  <c:v>7.7169787744661125E-4</c:v>
                </c:pt>
                <c:pt idx="32">
                  <c:v>0</c:v>
                </c:pt>
                <c:pt idx="33">
                  <c:v>6.9593984204522686E-4</c:v>
                </c:pt>
                <c:pt idx="34">
                  <c:v>0</c:v>
                </c:pt>
                <c:pt idx="35">
                  <c:v>9.6920661203202924E-4</c:v>
                </c:pt>
                <c:pt idx="36">
                  <c:v>4.9643686968965141E-4</c:v>
                </c:pt>
                <c:pt idx="37">
                  <c:v>2.2257115705907209E-2</c:v>
                </c:pt>
                <c:pt idx="38">
                  <c:v>2.1839699749356886E-3</c:v>
                </c:pt>
                <c:pt idx="39">
                  <c:v>6.8015490786944822E-5</c:v>
                </c:pt>
                <c:pt idx="40">
                  <c:v>0</c:v>
                </c:pt>
                <c:pt idx="41">
                  <c:v>0</c:v>
                </c:pt>
                <c:pt idx="42">
                  <c:v>5.5245475252982445E-4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1.084461989430796E-13</c:v>
                </c:pt>
                <c:pt idx="47">
                  <c:v>2.101615554589896E-6</c:v>
                </c:pt>
                <c:pt idx="48">
                  <c:v>0</c:v>
                </c:pt>
                <c:pt idx="49">
                  <c:v>1.0950441666150773E-3</c:v>
                </c:pt>
                <c:pt idx="50">
                  <c:v>1.4541045112671086E-3</c:v>
                </c:pt>
                <c:pt idx="51">
                  <c:v>2.3915170673927724E-4</c:v>
                </c:pt>
                <c:pt idx="52">
                  <c:v>1.214198930213063E-4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3.3553422044216752E-4</c:v>
                </c:pt>
              </c:numCache>
            </c:numRef>
          </c:xVal>
          <c:yVal>
            <c:numRef>
              <c:f>ONPFDNA_ROUND!$L$2:$L$58</c:f>
              <c:numCache>
                <c:formatCode>0.0E+00</c:formatCode>
                <c:ptCount val="57"/>
                <c:pt idx="0">
                  <c:v>0</c:v>
                </c:pt>
                <c:pt idx="1">
                  <c:v>1.2535539286773513E-5</c:v>
                </c:pt>
                <c:pt idx="2">
                  <c:v>0</c:v>
                </c:pt>
                <c:pt idx="3">
                  <c:v>0</c:v>
                </c:pt>
                <c:pt idx="4">
                  <c:v>4.352553822835264E-4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3.3688652818670807E-4</c:v>
                </c:pt>
                <c:pt idx="9">
                  <c:v>4.3059812012364203E-2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2.13216325592435E-4</c:v>
                </c:pt>
                <c:pt idx="14">
                  <c:v>0</c:v>
                </c:pt>
                <c:pt idx="15">
                  <c:v>3.2907318135206177E-4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4.1681927402915464E-4</c:v>
                </c:pt>
                <c:pt idx="21">
                  <c:v>1.4345597824298261E-2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4.1423161834806187E-4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1.4919032230650622E-4</c:v>
                </c:pt>
                <c:pt idx="35">
                  <c:v>7.2242515311660789E-4</c:v>
                </c:pt>
                <c:pt idx="36">
                  <c:v>4.3703965289595655E-4</c:v>
                </c:pt>
                <c:pt idx="37">
                  <c:v>4.0334533913921768E-4</c:v>
                </c:pt>
                <c:pt idx="38">
                  <c:v>3.2408711418871396E-4</c:v>
                </c:pt>
                <c:pt idx="39">
                  <c:v>4.2766781937366913E-4</c:v>
                </c:pt>
                <c:pt idx="40">
                  <c:v>6.3287048586715808E-6</c:v>
                </c:pt>
                <c:pt idx="41">
                  <c:v>0</c:v>
                </c:pt>
                <c:pt idx="42">
                  <c:v>7.3461161893359733E-4</c:v>
                </c:pt>
                <c:pt idx="43">
                  <c:v>9.8775603889852873E-6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8.5842839054771638E-6</c:v>
                </c:pt>
                <c:pt idx="50">
                  <c:v>3.4167654125670597E-4</c:v>
                </c:pt>
                <c:pt idx="51">
                  <c:v>1.6438843719971738E-6</c:v>
                </c:pt>
                <c:pt idx="52">
                  <c:v>6.2875757552315104E-8</c:v>
                </c:pt>
                <c:pt idx="53">
                  <c:v>0</c:v>
                </c:pt>
                <c:pt idx="54">
                  <c:v>1.6349387576826173E-7</c:v>
                </c:pt>
                <c:pt idx="55">
                  <c:v>0</c:v>
                </c:pt>
                <c:pt idx="56">
                  <c:v>4.0410031536784905E-3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APO_ROUND!$A$2:$A$58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0C27-5143-A9AE-22D8F73EC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5E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TMG</a:t>
                </a:r>
              </a:p>
            </c:rich>
          </c:tx>
          <c:layout>
            <c:manualLayout>
              <c:xMode val="edge"/>
              <c:yMode val="edge"/>
              <c:x val="0.40476264878083151"/>
              <c:y val="0.16625000409563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  <c:majorUnit val="100"/>
      </c:valAx>
      <c:valAx>
        <c:axId val="515852303"/>
        <c:scaling>
          <c:logBase val="10"/>
          <c:orientation val="minMax"/>
          <c:max val="10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ONPFDNA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cross"/>
        <c:minorTickMark val="out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DNA vs ONPFDNA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F5D05DD-FC95-8E4E-90BC-480E3D10DE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35-0345-88EA-5B4E2BE5A2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40B8D2-7F1B-D844-BE3F-4A14E5B383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335-0345-88EA-5B4E2BE5A2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2CCC3E6-5F85-CF4B-B5A7-AFEBF7DB07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35-0345-88EA-5B4E2BE5A2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98763D-9B1F-AB49-86AE-DCCE50D431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35-0345-88EA-5B4E2BE5A2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002A0B8-A374-9D4E-BEEB-503FAA47A4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35-0345-88EA-5B4E2BE5A29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CCB6930-E97A-A74C-850F-E201265673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35-0345-88EA-5B4E2BE5A2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A24470B-EDFE-EB4E-8DE2-205E4BC98D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35-0345-88EA-5B4E2BE5A2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750AE0D-3191-A743-8694-97C2AC2108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35-0345-88EA-5B4E2BE5A2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FF56DBF-2004-5341-9CA2-0F3FD1E862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335-0345-88EA-5B4E2BE5A2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939A905-F948-A349-BBE4-56B9D7836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335-0345-88EA-5B4E2BE5A29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0DDD3B1-438A-EE46-B8BD-9DD740617C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335-0345-88EA-5B4E2BE5A29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CB8AB59-7396-434A-BF09-E83CA87346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335-0345-88EA-5B4E2BE5A29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CC935A5-F5A0-B740-8786-7A04CB04CC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335-0345-88EA-5B4E2BE5A29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F497DD0-F8F6-A14C-9279-4C75A27929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335-0345-88EA-5B4E2BE5A29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33B0746-01DF-E843-9155-2BACEB8A9D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335-0345-88EA-5B4E2BE5A29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9213F84-0206-CE4D-B572-99BECC50D3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335-0345-88EA-5B4E2BE5A29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BDADB04-B80E-0643-8A88-D5C2779A35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335-0345-88EA-5B4E2BE5A29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B98DF23-0481-BC4E-A8A0-9E21BF000A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335-0345-88EA-5B4E2BE5A29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3FB8380-35B6-1C48-844E-CBB1645BC2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335-0345-88EA-5B4E2BE5A29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9552940-37C3-D14C-BC54-B70BB9AD4A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335-0345-88EA-5B4E2BE5A29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EFE8476-87DC-1F40-9691-EFF2C7587C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335-0345-88EA-5B4E2BE5A29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00A2337-F95F-0C4C-9ECF-FBC087E7D5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335-0345-88EA-5B4E2BE5A29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01BE7CC-D465-C04D-BCD5-290F3E2610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335-0345-88EA-5B4E2BE5A29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8CDC146-33D9-2E4E-B3E6-799B406283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335-0345-88EA-5B4E2BE5A29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C1B5BB3-848E-3E47-8BB2-64C9E73D07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335-0345-88EA-5B4E2BE5A29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B96FA7F-7CA2-E54F-968C-CE13DA0205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335-0345-88EA-5B4E2BE5A29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AFB5B1E-B65E-9044-B7EC-34E0FB061D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335-0345-88EA-5B4E2BE5A29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AACB6E0-3151-A846-8FB5-1DD8C9298A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335-0345-88EA-5B4E2BE5A29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3AD3C45-9163-7949-9F1C-3E70EE5C91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335-0345-88EA-5B4E2BE5A29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0069257-62F0-6643-B553-0CE948E414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335-0345-88EA-5B4E2BE5A29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0466BE6-3033-0C46-8AC9-0AEF341C47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335-0345-88EA-5B4E2BE5A29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394BE73-3587-6042-BB1A-09562735C6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335-0345-88EA-5B4E2BE5A29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223D832-E560-DE4F-99F7-DE6A19171F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335-0345-88EA-5B4E2BE5A29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B0F835F-CFF6-3B49-A75F-881F879B80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335-0345-88EA-5B4E2BE5A29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3F0B10F-B40B-A344-8835-72D589E5E1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335-0345-88EA-5B4E2BE5A29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DAB4ACF-09BA-1F45-879A-979EF09E98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335-0345-88EA-5B4E2BE5A29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335463B-6C3A-2948-9F1F-A7E5F88434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335-0345-88EA-5B4E2BE5A29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E587390-DAC7-2E4D-AC08-8CC107000D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335-0345-88EA-5B4E2BE5A29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1B9687B-CC8A-6245-A4C7-860BFAD477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335-0345-88EA-5B4E2BE5A29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D4F7A75-7725-434F-AD73-AAA938A712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335-0345-88EA-5B4E2BE5A29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84D05F3-8EBB-724D-8DD1-AAEA5B97C7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335-0345-88EA-5B4E2BE5A29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782D30F-EEE9-284D-9B46-C4D52EBA31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335-0345-88EA-5B4E2BE5A29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86A3A88-9408-0648-A850-15D35830BF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335-0345-88EA-5B4E2BE5A29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04FB20A-4E3D-E042-BF19-FB4C122EAC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335-0345-88EA-5B4E2BE5A29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55B9C53-EE30-984A-A5EE-A260AECE02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335-0345-88EA-5B4E2BE5A29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6A09870-5B29-514B-83E8-0438349538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335-0345-88EA-5B4E2BE5A29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707448F-0A1B-2247-90E9-E601F6ED18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335-0345-88EA-5B4E2BE5A29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11672BF-E156-994D-87B8-4C47B52A3D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335-0345-88EA-5B4E2BE5A29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2C0B962-00F9-8D4E-8484-A8BC82AC99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335-0345-88EA-5B4E2BE5A29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C99C3F4-F5A5-CD4E-9F05-57BFCAC468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335-0345-88EA-5B4E2BE5A29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D7EA39D-83BD-8F41-AE92-22BA90D799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335-0345-88EA-5B4E2BE5A29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EECE19F-C4B8-AD48-A8AE-491A6C3956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335-0345-88EA-5B4E2BE5A29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689F0443-E827-FB49-85A7-6A5CF7C8AA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335-0345-88EA-5B4E2BE5A29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31491A6-CE44-DD41-9335-641D77DED1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335-0345-88EA-5B4E2BE5A29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E7A5F5B-C060-384A-B388-EF58805CB1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335-0345-88EA-5B4E2BE5A29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1A49F486-E53D-9740-8EEF-D6F2AA9F59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335-0345-88EA-5B4E2BE5A29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AEB5C46-6872-074F-BCD2-ADCA8FA05C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335-0345-88EA-5B4E2BE5A2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DNA!$N$2:$N$58</c:f>
              <c:numCache>
                <c:formatCode>0.0E+00</c:formatCode>
                <c:ptCount val="57"/>
                <c:pt idx="0">
                  <c:v>6.8063354362316811E-3</c:v>
                </c:pt>
                <c:pt idx="1">
                  <c:v>0.19216761781208114</c:v>
                </c:pt>
                <c:pt idx="2">
                  <c:v>0.16600744160144487</c:v>
                </c:pt>
                <c:pt idx="3">
                  <c:v>7.1119440424258357E-2</c:v>
                </c:pt>
                <c:pt idx="4">
                  <c:v>0.117708840565255</c:v>
                </c:pt>
                <c:pt idx="5">
                  <c:v>7.0641164209283375E-2</c:v>
                </c:pt>
                <c:pt idx="6">
                  <c:v>4.8346806771537949E-3</c:v>
                </c:pt>
                <c:pt idx="7">
                  <c:v>5.0827342173986781E-2</c:v>
                </c:pt>
                <c:pt idx="8">
                  <c:v>7.3196884729062509E-2</c:v>
                </c:pt>
                <c:pt idx="9">
                  <c:v>0.58551302657229154</c:v>
                </c:pt>
                <c:pt idx="10">
                  <c:v>6.0370569315041277E-2</c:v>
                </c:pt>
                <c:pt idx="11">
                  <c:v>0.2355301596826388</c:v>
                </c:pt>
                <c:pt idx="12">
                  <c:v>8.9072240952238035E-2</c:v>
                </c:pt>
                <c:pt idx="13">
                  <c:v>1.9179034418111189E-2</c:v>
                </c:pt>
                <c:pt idx="14">
                  <c:v>9.0184257771337387E-2</c:v>
                </c:pt>
                <c:pt idx="15">
                  <c:v>9.1537446918996707E-2</c:v>
                </c:pt>
                <c:pt idx="16">
                  <c:v>9.4674730048824582E-2</c:v>
                </c:pt>
                <c:pt idx="17">
                  <c:v>0.10219552243966096</c:v>
                </c:pt>
                <c:pt idx="18">
                  <c:v>7.0169055685617904E-2</c:v>
                </c:pt>
                <c:pt idx="19">
                  <c:v>1.3973954483601754E-2</c:v>
                </c:pt>
                <c:pt idx="20">
                  <c:v>9.5701784207628038E-2</c:v>
                </c:pt>
                <c:pt idx="21">
                  <c:v>1.9991175979960505E-2</c:v>
                </c:pt>
                <c:pt idx="22">
                  <c:v>3.7014348210214015E-2</c:v>
                </c:pt>
                <c:pt idx="23">
                  <c:v>3.056025034608081E-2</c:v>
                </c:pt>
                <c:pt idx="24">
                  <c:v>3.0978398668881447E-2</c:v>
                </c:pt>
                <c:pt idx="25">
                  <c:v>2.5325369732658455E-2</c:v>
                </c:pt>
                <c:pt idx="26">
                  <c:v>7.9507942164818809E-2</c:v>
                </c:pt>
                <c:pt idx="27">
                  <c:v>5.775825150217135E-2</c:v>
                </c:pt>
                <c:pt idx="28">
                  <c:v>1.0802361539913386E-3</c:v>
                </c:pt>
                <c:pt idx="29">
                  <c:v>3.9183862137098825E-2</c:v>
                </c:pt>
                <c:pt idx="30">
                  <c:v>0.15940518821371374</c:v>
                </c:pt>
                <c:pt idx="31">
                  <c:v>0.10218151209193421</c:v>
                </c:pt>
                <c:pt idx="32">
                  <c:v>0.18553539194740662</c:v>
                </c:pt>
                <c:pt idx="33">
                  <c:v>5.3840263693068928E-2</c:v>
                </c:pt>
                <c:pt idx="34">
                  <c:v>0.17370334679495131</c:v>
                </c:pt>
                <c:pt idx="35">
                  <c:v>0.48188176512622138</c:v>
                </c:pt>
                <c:pt idx="36">
                  <c:v>2.859887530016263E-2</c:v>
                </c:pt>
                <c:pt idx="37">
                  <c:v>9.9567763506251145E-3</c:v>
                </c:pt>
                <c:pt idx="38">
                  <c:v>0.18489222709191186</c:v>
                </c:pt>
                <c:pt idx="39">
                  <c:v>1.9699591919469669E-2</c:v>
                </c:pt>
                <c:pt idx="40">
                  <c:v>1.8341547778716369E-2</c:v>
                </c:pt>
                <c:pt idx="41">
                  <c:v>2.5527542260889288E-3</c:v>
                </c:pt>
                <c:pt idx="42">
                  <c:v>2.84769937031943E-2</c:v>
                </c:pt>
                <c:pt idx="43">
                  <c:v>6.5182106508757331E-2</c:v>
                </c:pt>
                <c:pt idx="44">
                  <c:v>4.3096329231976697E-2</c:v>
                </c:pt>
                <c:pt idx="45">
                  <c:v>0.1163601720375808</c:v>
                </c:pt>
                <c:pt idx="46">
                  <c:v>9.7904512011302347E-2</c:v>
                </c:pt>
                <c:pt idx="47">
                  <c:v>9.9879884880663267E-2</c:v>
                </c:pt>
                <c:pt idx="48">
                  <c:v>0.19871967402109961</c:v>
                </c:pt>
                <c:pt idx="49">
                  <c:v>4.2501048080666022E-2</c:v>
                </c:pt>
                <c:pt idx="50">
                  <c:v>0.29255918142769849</c:v>
                </c:pt>
                <c:pt idx="51">
                  <c:v>3.746817432141214E-2</c:v>
                </c:pt>
                <c:pt idx="52">
                  <c:v>2.9507063466049145E-3</c:v>
                </c:pt>
                <c:pt idx="53">
                  <c:v>1.0216602086273301E-2</c:v>
                </c:pt>
                <c:pt idx="54">
                  <c:v>0.14689232298508464</c:v>
                </c:pt>
                <c:pt idx="55">
                  <c:v>3.5126917887217973E-2</c:v>
                </c:pt>
                <c:pt idx="56">
                  <c:v>7.2191977432652828E-3</c:v>
                </c:pt>
              </c:numCache>
            </c:numRef>
          </c:xVal>
          <c:yVal>
            <c:numRef>
              <c:f>ONPFDNA!$N$2:$N$58</c:f>
              <c:numCache>
                <c:formatCode>0.0E+00</c:formatCode>
                <c:ptCount val="57"/>
                <c:pt idx="0">
                  <c:v>6.8214952287898797E-3</c:v>
                </c:pt>
                <c:pt idx="1">
                  <c:v>0.23813670481197419</c:v>
                </c:pt>
                <c:pt idx="2">
                  <c:v>0.12043211877247775</c:v>
                </c:pt>
                <c:pt idx="3">
                  <c:v>7.6711289461404014E-2</c:v>
                </c:pt>
                <c:pt idx="4">
                  <c:v>0.19309397078325685</c:v>
                </c:pt>
                <c:pt idx="5">
                  <c:v>1.3805660126942304E-3</c:v>
                </c:pt>
                <c:pt idx="6">
                  <c:v>8.8614088574551966E-3</c:v>
                </c:pt>
                <c:pt idx="7">
                  <c:v>5.7983620716569387E-3</c:v>
                </c:pt>
                <c:pt idx="8">
                  <c:v>6.6830590173581936E-2</c:v>
                </c:pt>
                <c:pt idx="9">
                  <c:v>3.9585406240151021E-2</c:v>
                </c:pt>
                <c:pt idx="10">
                  <c:v>5.2805550498908366E-2</c:v>
                </c:pt>
                <c:pt idx="11">
                  <c:v>0.23614407396063855</c:v>
                </c:pt>
                <c:pt idx="12">
                  <c:v>1.5779786706621692E-2</c:v>
                </c:pt>
                <c:pt idx="13">
                  <c:v>1.7376874667103661E-2</c:v>
                </c:pt>
                <c:pt idx="14">
                  <c:v>0.10994269460530973</c:v>
                </c:pt>
                <c:pt idx="15">
                  <c:v>7.4114101597764923E-2</c:v>
                </c:pt>
                <c:pt idx="16">
                  <c:v>0.10580185406667561</c:v>
                </c:pt>
                <c:pt idx="17">
                  <c:v>4.5621923337899007E-3</c:v>
                </c:pt>
                <c:pt idx="18">
                  <c:v>6.8477946778415205E-2</c:v>
                </c:pt>
                <c:pt idx="19">
                  <c:v>1.7869457344568577E-2</c:v>
                </c:pt>
                <c:pt idx="20">
                  <c:v>8.5468872815071525E-2</c:v>
                </c:pt>
                <c:pt idx="21">
                  <c:v>1.6293914117959826E-2</c:v>
                </c:pt>
                <c:pt idx="22">
                  <c:v>2.9840500596108755E-2</c:v>
                </c:pt>
                <c:pt idx="23">
                  <c:v>2.2757482357993398E-2</c:v>
                </c:pt>
                <c:pt idx="24">
                  <c:v>0.26593148852112586</c:v>
                </c:pt>
                <c:pt idx="25">
                  <c:v>7.1573984839991809E-4</c:v>
                </c:pt>
                <c:pt idx="26">
                  <c:v>7.4171245341807981E-2</c:v>
                </c:pt>
                <c:pt idx="27">
                  <c:v>5.1181010257629223E-2</c:v>
                </c:pt>
                <c:pt idx="28">
                  <c:v>0</c:v>
                </c:pt>
                <c:pt idx="29">
                  <c:v>4.8153231633229668E-2</c:v>
                </c:pt>
                <c:pt idx="30">
                  <c:v>0.11346691836901283</c:v>
                </c:pt>
                <c:pt idx="31">
                  <c:v>8.4145945200266012E-2</c:v>
                </c:pt>
                <c:pt idx="32">
                  <c:v>5.8122196794511014E-2</c:v>
                </c:pt>
                <c:pt idx="33">
                  <c:v>5.7293473078134052E-2</c:v>
                </c:pt>
                <c:pt idx="34">
                  <c:v>0.14086860301410536</c:v>
                </c:pt>
                <c:pt idx="35">
                  <c:v>8.0736604675436474E-2</c:v>
                </c:pt>
                <c:pt idx="36">
                  <c:v>1.7411684172070525E-2</c:v>
                </c:pt>
                <c:pt idx="37">
                  <c:v>6.9042444080689097E-3</c:v>
                </c:pt>
                <c:pt idx="38">
                  <c:v>6.6168917028925182E-3</c:v>
                </c:pt>
                <c:pt idx="39">
                  <c:v>2.1264268043212822E-2</c:v>
                </c:pt>
                <c:pt idx="40">
                  <c:v>1.3477106140833207E-2</c:v>
                </c:pt>
                <c:pt idx="41">
                  <c:v>1.5302666765550606E-3</c:v>
                </c:pt>
                <c:pt idx="42">
                  <c:v>2.4860391362668276E-2</c:v>
                </c:pt>
                <c:pt idx="43">
                  <c:v>0.13920933503361119</c:v>
                </c:pt>
                <c:pt idx="44">
                  <c:v>2.9970700928721481E-2</c:v>
                </c:pt>
                <c:pt idx="45">
                  <c:v>0.10473688382302376</c:v>
                </c:pt>
                <c:pt idx="46">
                  <c:v>0.1066843233303333</c:v>
                </c:pt>
                <c:pt idx="47">
                  <c:v>0.10440643588379554</c:v>
                </c:pt>
                <c:pt idx="48">
                  <c:v>9.2610761619017337E-2</c:v>
                </c:pt>
                <c:pt idx="49">
                  <c:v>4.9199849877572609E-2</c:v>
                </c:pt>
                <c:pt idx="50">
                  <c:v>4.6749195676464989E-2</c:v>
                </c:pt>
                <c:pt idx="51">
                  <c:v>3.377645803231296E-2</c:v>
                </c:pt>
                <c:pt idx="52">
                  <c:v>2.633953635888519E-3</c:v>
                </c:pt>
                <c:pt idx="53">
                  <c:v>2.2659054621280834E-2</c:v>
                </c:pt>
                <c:pt idx="54">
                  <c:v>3.8136593278477203E-2</c:v>
                </c:pt>
                <c:pt idx="55">
                  <c:v>0.13115294081977222</c:v>
                </c:pt>
                <c:pt idx="56">
                  <c:v>5.5258750180790326E-3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335-0345-88EA-5B4E2BE5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DNA</a:t>
                </a:r>
              </a:p>
            </c:rich>
          </c:tx>
          <c:layout>
            <c:manualLayout>
              <c:xMode val="edge"/>
              <c:yMode val="edge"/>
              <c:x val="0.41274906131019212"/>
              <c:y val="0.166249956282881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  <c:majorUnit val="10"/>
      </c:valAx>
      <c:valAx>
        <c:axId val="515852303"/>
        <c:scaling>
          <c:logBase val="10"/>
          <c:orientation val="minMax"/>
          <c:max val="1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ONPFDNA</a:t>
                </a:r>
              </a:p>
            </c:rich>
          </c:tx>
          <c:layout>
            <c:manualLayout>
              <c:xMode val="edge"/>
              <c:yMode val="edge"/>
              <c:x val="0.90824003410958642"/>
              <c:y val="0.459476785513795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apo vs ONPF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A7364E7-7272-A34A-8037-92B2902CA0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35-0345-88EA-5B4E2BE5A2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B41443-2E20-9D4B-A91B-ADA6E944ED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335-0345-88EA-5B4E2BE5A2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8FF20FE-88D1-8A4C-B678-8B4330B359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35-0345-88EA-5B4E2BE5A2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5FE79AD-0776-B94E-ACC0-D6A1A3A3A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35-0345-88EA-5B4E2BE5A2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6505DDF-6641-CA41-B425-0480CD61DF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35-0345-88EA-5B4E2BE5A29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9EB64EE-E1BF-D940-888B-C73DA56D70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35-0345-88EA-5B4E2BE5A2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C7F8DA1-A3AB-1345-B78A-BE47B5C4E7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35-0345-88EA-5B4E2BE5A2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786B1FF-57EF-C64D-8A7E-58521B1747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35-0345-88EA-5B4E2BE5A2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821CA5B-1418-A843-B970-F414B18DA7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335-0345-88EA-5B4E2BE5A2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5DAB526-9D17-BB4E-BF49-7F5012EBBE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335-0345-88EA-5B4E2BE5A29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6BEE332-22B0-464A-8153-4AB974E7E6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335-0345-88EA-5B4E2BE5A29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6288FB7-28DC-9742-AF8E-FACFE9722A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335-0345-88EA-5B4E2BE5A29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D77DD20-E96F-3549-A7FA-92D2EB92AE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335-0345-88EA-5B4E2BE5A29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950A456-2FB6-FD43-8069-9285908786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335-0345-88EA-5B4E2BE5A29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579759A-1DD6-BF46-90F6-8B72BEE77C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335-0345-88EA-5B4E2BE5A29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52C3A90-5971-C24D-ADE0-D301B26173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335-0345-88EA-5B4E2BE5A29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B601A63-F6F4-0B4F-A768-DD15FE102A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335-0345-88EA-5B4E2BE5A29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3B5D3D8-8A62-1247-A3C5-BA454A5198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335-0345-88EA-5B4E2BE5A29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0CBA219-8AE1-4F4E-BD28-C84D120707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335-0345-88EA-5B4E2BE5A29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03DF991-36E5-1D4A-947E-F0F7810368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335-0345-88EA-5B4E2BE5A29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78A7B6F-48C1-4B4A-8C07-3715547510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335-0345-88EA-5B4E2BE5A29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B189B9D-1E8E-6249-8ACB-C40A8D486F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335-0345-88EA-5B4E2BE5A29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4D3B25B-EA41-394A-B786-A6145ED7DF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335-0345-88EA-5B4E2BE5A29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F070F63-EE83-7E4A-B88E-CB0B4AFCBE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335-0345-88EA-5B4E2BE5A29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8F6E851-A60D-F848-84D3-4B6EC7E8A4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335-0345-88EA-5B4E2BE5A29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47A02B9-751B-B747-AF42-017A74B3C6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335-0345-88EA-5B4E2BE5A29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C085F0B-3721-3C47-8E0B-504B09737E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335-0345-88EA-5B4E2BE5A29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1E127E4-DA55-EA41-A0CA-310D94E75D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335-0345-88EA-5B4E2BE5A29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36F48EF-D3B6-9A4D-ADA9-027EEC3D76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335-0345-88EA-5B4E2BE5A29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D8FE377-1245-124D-A4D4-9567BD2026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335-0345-88EA-5B4E2BE5A29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E982801-A308-FD43-971A-D59E8F133E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335-0345-88EA-5B4E2BE5A29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AB1AB4A-157A-B347-950C-60F539699B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335-0345-88EA-5B4E2BE5A29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A42E097-A070-1642-BFE0-97C8C7D5D8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335-0345-88EA-5B4E2BE5A29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DF4C004-A6A5-904E-9E5C-4232F5453F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335-0345-88EA-5B4E2BE5A29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9748C53-F2A7-454E-BF8B-5E61721983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335-0345-88EA-5B4E2BE5A29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799AC64-28E6-6840-B79D-1FDB5CCB2A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335-0345-88EA-5B4E2BE5A29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AE59E08-93A5-A64C-A844-B418CCD678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335-0345-88EA-5B4E2BE5A29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B90FE7F-F33B-4246-8359-EA0342AC77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335-0345-88EA-5B4E2BE5A29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AD66B11-F202-5543-8261-B546269A2F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335-0345-88EA-5B4E2BE5A29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0EE5DEA-28B0-A741-90D7-B0347EC1CA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335-0345-88EA-5B4E2BE5A29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9C0DFB2-2EED-374D-AEFD-509833202C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335-0345-88EA-5B4E2BE5A29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D306299-3EF4-FA40-80F7-F1A2F35A27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335-0345-88EA-5B4E2BE5A29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507C482-DF9A-9C40-B6C2-002F7D0D9E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335-0345-88EA-5B4E2BE5A29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CF5A9A3-CCC9-B340-8425-224DDB805F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335-0345-88EA-5B4E2BE5A29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898C9DC-FE2A-C744-8E2B-C68325526D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335-0345-88EA-5B4E2BE5A29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C6786798-49F2-C140-88FF-EDD0F54561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335-0345-88EA-5B4E2BE5A29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708D443-2743-CA49-B41B-03606AC846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335-0345-88EA-5B4E2BE5A29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421A787-B848-344C-8A49-E64C791824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335-0345-88EA-5B4E2BE5A29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AF7363D-14D3-E04B-8A4E-437CD9D2F3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335-0345-88EA-5B4E2BE5A29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4D159C5-04B9-F24C-B833-BDB5EBE7A6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335-0345-88EA-5B4E2BE5A29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688E52B-D010-EC4F-B84A-01E556BE60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335-0345-88EA-5B4E2BE5A29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30A77A6-CAD6-C148-8543-9BF1D7F638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335-0345-88EA-5B4E2BE5A29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BE71E27-19C4-4448-B281-1E18053643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335-0345-88EA-5B4E2BE5A29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67C5690-4054-0045-837F-26CD39E213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335-0345-88EA-5B4E2BE5A29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1CF34FE-D6F4-DB40-97C0-ADC513C3A7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335-0345-88EA-5B4E2BE5A29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37ED502-43D6-C74D-B5EE-AB314064AA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335-0345-88EA-5B4E2BE5A29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599B628-26AA-3C4E-8C8C-FF61FBFE64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335-0345-88EA-5B4E2BE5A2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APO!$N$2:$N$58</c:f>
              <c:numCache>
                <c:formatCode>0.0E+00</c:formatCode>
                <c:ptCount val="57"/>
                <c:pt idx="0">
                  <c:v>2.5093000511617232E-3</c:v>
                </c:pt>
                <c:pt idx="1">
                  <c:v>0.30724761746394402</c:v>
                </c:pt>
                <c:pt idx="2">
                  <c:v>9.2521493139933658E-2</c:v>
                </c:pt>
                <c:pt idx="3">
                  <c:v>6.6103004189679002E-2</c:v>
                </c:pt>
                <c:pt idx="4">
                  <c:v>1.477572349518993</c:v>
                </c:pt>
                <c:pt idx="5">
                  <c:v>4.5678700218843285E-3</c:v>
                </c:pt>
                <c:pt idx="6">
                  <c:v>4.2597934115867538E-3</c:v>
                </c:pt>
                <c:pt idx="7">
                  <c:v>4.0462263258636234E-3</c:v>
                </c:pt>
                <c:pt idx="8">
                  <c:v>8.9763015705406207E-2</c:v>
                </c:pt>
                <c:pt idx="9">
                  <c:v>0.53879776561742143</c:v>
                </c:pt>
                <c:pt idx="10">
                  <c:v>3.5502075826393219E-2</c:v>
                </c:pt>
                <c:pt idx="11">
                  <c:v>0.32762133087362721</c:v>
                </c:pt>
                <c:pt idx="12">
                  <c:v>1.6495928598702064E-2</c:v>
                </c:pt>
                <c:pt idx="13">
                  <c:v>5.0293919409250751E-2</c:v>
                </c:pt>
                <c:pt idx="14">
                  <c:v>5.2992067311607792E-2</c:v>
                </c:pt>
                <c:pt idx="15">
                  <c:v>1.1509872755116748E-2</c:v>
                </c:pt>
                <c:pt idx="16">
                  <c:v>9.5907835133092617E-2</c:v>
                </c:pt>
                <c:pt idx="17">
                  <c:v>4.7529884881202765E-3</c:v>
                </c:pt>
                <c:pt idx="18">
                  <c:v>9.5737426214753105E-2</c:v>
                </c:pt>
                <c:pt idx="19">
                  <c:v>1.4543581585005233E-2</c:v>
                </c:pt>
                <c:pt idx="20">
                  <c:v>0.10404339250362664</c:v>
                </c:pt>
                <c:pt idx="21">
                  <c:v>1.7102718337440984E-2</c:v>
                </c:pt>
                <c:pt idx="22">
                  <c:v>9.4923043120448865E-3</c:v>
                </c:pt>
                <c:pt idx="23">
                  <c:v>2.3879816187156518E-2</c:v>
                </c:pt>
                <c:pt idx="24">
                  <c:v>3.1462607468023013E-2</c:v>
                </c:pt>
                <c:pt idx="25">
                  <c:v>2.593320581619088E-3</c:v>
                </c:pt>
                <c:pt idx="26">
                  <c:v>0.11354695425787988</c:v>
                </c:pt>
                <c:pt idx="27">
                  <c:v>4.9043314691058326E-2</c:v>
                </c:pt>
                <c:pt idx="28">
                  <c:v>4.3669724346232681E-3</c:v>
                </c:pt>
                <c:pt idx="29">
                  <c:v>6.2540767892640597E-2</c:v>
                </c:pt>
                <c:pt idx="30">
                  <c:v>0.10805628634461346</c:v>
                </c:pt>
                <c:pt idx="31">
                  <c:v>0.14018948813823365</c:v>
                </c:pt>
                <c:pt idx="32">
                  <c:v>1.4989326719270224E-2</c:v>
                </c:pt>
                <c:pt idx="33">
                  <c:v>5.9471211897736818E-2</c:v>
                </c:pt>
                <c:pt idx="34">
                  <c:v>0.19015913373192186</c:v>
                </c:pt>
                <c:pt idx="35">
                  <c:v>0.1033901778798848</c:v>
                </c:pt>
                <c:pt idx="36">
                  <c:v>3.2210079727310638E-2</c:v>
                </c:pt>
                <c:pt idx="37">
                  <c:v>1.375189258400473E-2</c:v>
                </c:pt>
                <c:pt idx="38">
                  <c:v>1.3813206624522394E-2</c:v>
                </c:pt>
                <c:pt idx="39">
                  <c:v>2.9195238270339499E-2</c:v>
                </c:pt>
                <c:pt idx="40">
                  <c:v>1.1731498402831296E-2</c:v>
                </c:pt>
                <c:pt idx="41">
                  <c:v>2.696630603474946E-3</c:v>
                </c:pt>
                <c:pt idx="42">
                  <c:v>2.7689738663326361E-2</c:v>
                </c:pt>
                <c:pt idx="43">
                  <c:v>6.6771704001733365E-2</c:v>
                </c:pt>
                <c:pt idx="44">
                  <c:v>3.6694337824431059E-2</c:v>
                </c:pt>
                <c:pt idx="45">
                  <c:v>0.13317385656433969</c:v>
                </c:pt>
                <c:pt idx="46">
                  <c:v>0.12009053288859427</c:v>
                </c:pt>
                <c:pt idx="47">
                  <c:v>1.2480773794722465E-2</c:v>
                </c:pt>
                <c:pt idx="48">
                  <c:v>4.6400354590440493E-2</c:v>
                </c:pt>
                <c:pt idx="49">
                  <c:v>5.3380670010319368E-2</c:v>
                </c:pt>
                <c:pt idx="50">
                  <c:v>3.9697195125703126E-2</c:v>
                </c:pt>
                <c:pt idx="51">
                  <c:v>5.1813007268316703E-2</c:v>
                </c:pt>
                <c:pt idx="52">
                  <c:v>2.9915685707131472E-2</c:v>
                </c:pt>
                <c:pt idx="53">
                  <c:v>1.7164137257020706E-2</c:v>
                </c:pt>
                <c:pt idx="54">
                  <c:v>4.098014617533613E-2</c:v>
                </c:pt>
                <c:pt idx="55">
                  <c:v>5.7232257125742585E-2</c:v>
                </c:pt>
                <c:pt idx="56">
                  <c:v>1.00815942825108E-2</c:v>
                </c:pt>
              </c:numCache>
            </c:numRef>
          </c:xVal>
          <c:yVal>
            <c:numRef>
              <c:f>ONPF!$N$2:$N$58</c:f>
              <c:numCache>
                <c:formatCode>0.0E+00</c:formatCode>
                <c:ptCount val="57"/>
                <c:pt idx="0">
                  <c:v>1.736585105200545E-3</c:v>
                </c:pt>
                <c:pt idx="1">
                  <c:v>4.8156406907331813E-2</c:v>
                </c:pt>
                <c:pt idx="2">
                  <c:v>6.53790820749936E-2</c:v>
                </c:pt>
                <c:pt idx="3">
                  <c:v>6.9194272293264358E-2</c:v>
                </c:pt>
                <c:pt idx="4">
                  <c:v>6.0766932406098796E-2</c:v>
                </c:pt>
                <c:pt idx="5">
                  <c:v>0.12197911229763835</c:v>
                </c:pt>
                <c:pt idx="6">
                  <c:v>5.5266254863727176E-3</c:v>
                </c:pt>
                <c:pt idx="7">
                  <c:v>5.9879898233105341E-2</c:v>
                </c:pt>
                <c:pt idx="8">
                  <c:v>5.3719230170654622E-2</c:v>
                </c:pt>
                <c:pt idx="9">
                  <c:v>0.40866932021172575</c:v>
                </c:pt>
                <c:pt idx="10">
                  <c:v>3.2468740480793547E-2</c:v>
                </c:pt>
                <c:pt idx="11">
                  <c:v>0.20725306776714347</c:v>
                </c:pt>
                <c:pt idx="12">
                  <c:v>0.17447475278268332</c:v>
                </c:pt>
                <c:pt idx="13">
                  <c:v>3.206931243142231E-2</c:v>
                </c:pt>
                <c:pt idx="14">
                  <c:v>1.5147766356403499E-2</c:v>
                </c:pt>
                <c:pt idx="15">
                  <c:v>7.9948311192563543E-2</c:v>
                </c:pt>
                <c:pt idx="16">
                  <c:v>8.5671789602616871E-2</c:v>
                </c:pt>
                <c:pt idx="17">
                  <c:v>7.6257471796218071E-2</c:v>
                </c:pt>
                <c:pt idx="18">
                  <c:v>5.4677977989836521E-2</c:v>
                </c:pt>
                <c:pt idx="19">
                  <c:v>9.6056396916562758E-2</c:v>
                </c:pt>
                <c:pt idx="20">
                  <c:v>7.4244643162980295E-2</c:v>
                </c:pt>
                <c:pt idx="21">
                  <c:v>1.5230316754376539E-2</c:v>
                </c:pt>
                <c:pt idx="22">
                  <c:v>2.0511050427431568E-3</c:v>
                </c:pt>
                <c:pt idx="23">
                  <c:v>0.31186212436735561</c:v>
                </c:pt>
                <c:pt idx="24">
                  <c:v>3.0999116156876141E-2</c:v>
                </c:pt>
                <c:pt idx="25">
                  <c:v>2.7559806565519616E-3</c:v>
                </c:pt>
                <c:pt idx="26">
                  <c:v>4.7807442999400075E-2</c:v>
                </c:pt>
                <c:pt idx="27">
                  <c:v>5.4408877542631608E-2</c:v>
                </c:pt>
                <c:pt idx="28">
                  <c:v>1.3537871308992685E-5</c:v>
                </c:pt>
                <c:pt idx="29">
                  <c:v>3.1258871966726602E-2</c:v>
                </c:pt>
                <c:pt idx="30">
                  <c:v>9.446440180864063E-2</c:v>
                </c:pt>
                <c:pt idx="31">
                  <c:v>7.9035673387470223E-2</c:v>
                </c:pt>
                <c:pt idx="32">
                  <c:v>1.6580677917389746E-2</c:v>
                </c:pt>
                <c:pt idx="33">
                  <c:v>3.3417056595167707E-2</c:v>
                </c:pt>
                <c:pt idx="34">
                  <c:v>0.10162387751950584</c:v>
                </c:pt>
                <c:pt idx="35">
                  <c:v>6.6898834703689278E-2</c:v>
                </c:pt>
                <c:pt idx="36">
                  <c:v>3.6669630709263698E-2</c:v>
                </c:pt>
                <c:pt idx="37">
                  <c:v>9.3192906348352963E-3</c:v>
                </c:pt>
                <c:pt idx="38">
                  <c:v>9.4388777591552196E-3</c:v>
                </c:pt>
                <c:pt idx="39">
                  <c:v>8.074318525264813E-3</c:v>
                </c:pt>
                <c:pt idx="40">
                  <c:v>2.2610054749689044E-2</c:v>
                </c:pt>
                <c:pt idx="41">
                  <c:v>1.2945156117003347E-3</c:v>
                </c:pt>
                <c:pt idx="42">
                  <c:v>2.3832587647146793E-2</c:v>
                </c:pt>
                <c:pt idx="43">
                  <c:v>0.72305104944789322</c:v>
                </c:pt>
                <c:pt idx="44">
                  <c:v>0.34214461305694815</c:v>
                </c:pt>
                <c:pt idx="45">
                  <c:v>0.86055589546180888</c:v>
                </c:pt>
                <c:pt idx="46">
                  <c:v>8.7519829408561012E-2</c:v>
                </c:pt>
                <c:pt idx="47">
                  <c:v>1.9168842553607603E-2</c:v>
                </c:pt>
                <c:pt idx="48">
                  <c:v>0.22227190745019784</c:v>
                </c:pt>
                <c:pt idx="49">
                  <c:v>4.4725836462803641E-2</c:v>
                </c:pt>
                <c:pt idx="50">
                  <c:v>3.8747324127493536E-2</c:v>
                </c:pt>
                <c:pt idx="51">
                  <c:v>0.39099555584110063</c:v>
                </c:pt>
                <c:pt idx="52">
                  <c:v>3.6438224845556394E-2</c:v>
                </c:pt>
                <c:pt idx="53">
                  <c:v>1.1798628268239575E-2</c:v>
                </c:pt>
                <c:pt idx="54">
                  <c:v>2.3524028407575174E-2</c:v>
                </c:pt>
                <c:pt idx="55">
                  <c:v>1.831214478812427E-2</c:v>
                </c:pt>
                <c:pt idx="56">
                  <c:v>6.8732024159124071E-3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335-0345-88EA-5B4E2BE5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APO</a:t>
                </a:r>
              </a:p>
            </c:rich>
          </c:tx>
          <c:layout>
            <c:manualLayout>
              <c:xMode val="edge"/>
              <c:yMode val="edge"/>
              <c:x val="0.43335955554834821"/>
              <c:y val="0.166250160417366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  <c:majorUnit val="10"/>
      </c:valAx>
      <c:valAx>
        <c:axId val="515852303"/>
        <c:scaling>
          <c:logBase val="10"/>
          <c:orientation val="minMax"/>
          <c:max val="1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ONPFDNA vs apo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B0A050F-ED6B-4448-819B-0474893B50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35-0345-88EA-5B4E2BE5A2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331014C-7ECE-E84B-A0A6-F8A004BBBD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335-0345-88EA-5B4E2BE5A2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F6BDAD8-EF72-9B40-9386-C3BDD55E68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35-0345-88EA-5B4E2BE5A2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FCD9027-CDE8-A64D-BF92-915B369B20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35-0345-88EA-5B4E2BE5A2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63B106E-A560-9B44-AE7A-6943A1092E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35-0345-88EA-5B4E2BE5A29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76CC0FF-8E29-7F40-9EF5-CD91F09269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35-0345-88EA-5B4E2BE5A2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0A0536-BECF-8845-8D08-80FEB85A2C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35-0345-88EA-5B4E2BE5A2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5879F23-5CD7-BE4C-9A7B-BD11859A66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35-0345-88EA-5B4E2BE5A2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7CAC8C3-0743-584C-8BFD-CFB3E7CF8B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335-0345-88EA-5B4E2BE5A2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E267301-C1B5-064F-9896-4E875841C4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335-0345-88EA-5B4E2BE5A29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FC8D61-4E56-1049-9E46-A8D60C0B41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335-0345-88EA-5B4E2BE5A29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00D28D4-BD36-A540-9819-89EBFB819A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335-0345-88EA-5B4E2BE5A29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245A8E1-E73A-8A41-B31D-F3E080B63A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335-0345-88EA-5B4E2BE5A29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F9E9504-4BAE-7547-BA31-77830ACF61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335-0345-88EA-5B4E2BE5A29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83AD801-389F-5247-9A53-A8F4E89FA0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335-0345-88EA-5B4E2BE5A29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310841E-3B64-2B4E-B9FC-0BAF9C790E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335-0345-88EA-5B4E2BE5A29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66794A2-4E20-1649-B764-C92832BF78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335-0345-88EA-5B4E2BE5A29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9095F63-8FA6-3048-B758-0391327DE5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335-0345-88EA-5B4E2BE5A29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A2CD9CB-B675-7A4B-B631-A3318288C8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335-0345-88EA-5B4E2BE5A29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B62DB4A-1561-964A-B01E-5319CA3E5C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335-0345-88EA-5B4E2BE5A29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8AF4D39-C1BE-5B45-AE13-47D2183573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335-0345-88EA-5B4E2BE5A29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602FC1C-0B8E-174C-A073-8C41B53F91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335-0345-88EA-5B4E2BE5A29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7A311E9-0104-6545-AEBA-DB81724BA2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335-0345-88EA-5B4E2BE5A29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9358A3A-F7FA-3C4F-B086-73DE68DCEC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335-0345-88EA-5B4E2BE5A29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A9D2EF2-ACA2-734F-A4A5-72B8C4C221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335-0345-88EA-5B4E2BE5A29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CD4CF6A-DF8B-374D-BA0B-27D8B17CF7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335-0345-88EA-5B4E2BE5A29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211AD19-BD9A-9948-BD7B-C0CFAE4B73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335-0345-88EA-5B4E2BE5A29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5181A59-2ED5-0245-B7F8-33919D49A3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335-0345-88EA-5B4E2BE5A29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098DDBC-6EA4-0C4E-A313-BF278DB58D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335-0345-88EA-5B4E2BE5A29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C8D679D-3062-8741-BD32-4162B976B3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335-0345-88EA-5B4E2BE5A29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099593A-F3A5-6D45-A1D4-737D90DF58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335-0345-88EA-5B4E2BE5A29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93BC059-A633-304D-9A72-928BDD65D3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335-0345-88EA-5B4E2BE5A29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4C23672-219F-EA49-810B-6C2E356249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335-0345-88EA-5B4E2BE5A29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37AC2F2-C0D6-C340-BA08-04C5C08F3D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335-0345-88EA-5B4E2BE5A29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5B73F8A-BEB2-F446-B4D8-F0503EFF1F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335-0345-88EA-5B4E2BE5A29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D280318-2704-8B47-BE85-E387CFE1C4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335-0345-88EA-5B4E2BE5A29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2E80887-592E-B04E-B59D-E2954B5DA4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335-0345-88EA-5B4E2BE5A29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2ECD2A1-EF30-F142-B98B-9BA6EE0BD0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335-0345-88EA-5B4E2BE5A29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1357A8D-1F1F-E044-9A71-F70190DDAD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335-0345-88EA-5B4E2BE5A29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D5817B6-E5A5-384B-8E81-05B02E219C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335-0345-88EA-5B4E2BE5A29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3668BD7-5197-624A-BDFC-87552B90E0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335-0345-88EA-5B4E2BE5A29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1013F2F-7004-C844-AABE-163682919F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335-0345-88EA-5B4E2BE5A29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451B6C0-6F1A-1D40-AB0D-01FBBB2E5C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335-0345-88EA-5B4E2BE5A29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6B1781B-B17F-FB4F-8F63-43EFFFEEC6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335-0345-88EA-5B4E2BE5A29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7C71F7D-802D-8D4E-A90A-C6147E539D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335-0345-88EA-5B4E2BE5A29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C5DB464A-C07D-7242-AE03-9017030A10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335-0345-88EA-5B4E2BE5A29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22F19C2-7FE0-364B-9231-88518CBB19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335-0345-88EA-5B4E2BE5A29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BD0292A-4C3C-2242-BFE5-985174B922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335-0345-88EA-5B4E2BE5A29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5C9E0C1-F6B1-9A47-A066-5B78A6E6EB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335-0345-88EA-5B4E2BE5A29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5B5D82E-EC8E-1A48-A5E2-E079167230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335-0345-88EA-5B4E2BE5A29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E9263C4-D6C7-504E-A744-8BAC01645D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335-0345-88EA-5B4E2BE5A29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2659A1B-03FF-2341-B28D-55B7B02356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335-0345-88EA-5B4E2BE5A29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A6E575D-6C4A-464A-AF32-444B3834A7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335-0345-88EA-5B4E2BE5A29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DC0252CE-E7A5-F44B-9DD3-ED564F8D91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335-0345-88EA-5B4E2BE5A29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8A4BB98-B535-8641-A198-DAF7FE4F95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335-0345-88EA-5B4E2BE5A29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B79D5F71-3C45-A647-8E79-84EAA4450D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335-0345-88EA-5B4E2BE5A29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A7FE857-71FE-3542-BB0F-D1F31597B3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335-0345-88EA-5B4E2BE5A2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ONPFDNA!$N$2:$N$58</c:f>
              <c:numCache>
                <c:formatCode>0.0E+00</c:formatCode>
                <c:ptCount val="57"/>
                <c:pt idx="0">
                  <c:v>6.8214952287898797E-3</c:v>
                </c:pt>
                <c:pt idx="1">
                  <c:v>0.23813670481197419</c:v>
                </c:pt>
                <c:pt idx="2">
                  <c:v>0.12043211877247775</c:v>
                </c:pt>
                <c:pt idx="3">
                  <c:v>7.6711289461404014E-2</c:v>
                </c:pt>
                <c:pt idx="4">
                  <c:v>0.19309397078325685</c:v>
                </c:pt>
                <c:pt idx="5">
                  <c:v>1.3805660126942304E-3</c:v>
                </c:pt>
                <c:pt idx="6">
                  <c:v>8.8614088574551966E-3</c:v>
                </c:pt>
                <c:pt idx="7">
                  <c:v>5.7983620716569387E-3</c:v>
                </c:pt>
                <c:pt idx="8">
                  <c:v>6.6830590173581936E-2</c:v>
                </c:pt>
                <c:pt idx="9">
                  <c:v>3.9585406240151021E-2</c:v>
                </c:pt>
                <c:pt idx="10">
                  <c:v>5.2805550498908366E-2</c:v>
                </c:pt>
                <c:pt idx="11">
                  <c:v>0.23614407396063855</c:v>
                </c:pt>
                <c:pt idx="12">
                  <c:v>1.5779786706621692E-2</c:v>
                </c:pt>
                <c:pt idx="13">
                  <c:v>1.7376874667103661E-2</c:v>
                </c:pt>
                <c:pt idx="14">
                  <c:v>0.10994269460530973</c:v>
                </c:pt>
                <c:pt idx="15">
                  <c:v>7.4114101597764923E-2</c:v>
                </c:pt>
                <c:pt idx="16">
                  <c:v>0.10580185406667561</c:v>
                </c:pt>
                <c:pt idx="17">
                  <c:v>4.5621923337899007E-3</c:v>
                </c:pt>
                <c:pt idx="18">
                  <c:v>6.8477946778415205E-2</c:v>
                </c:pt>
                <c:pt idx="19">
                  <c:v>1.7869457344568577E-2</c:v>
                </c:pt>
                <c:pt idx="20">
                  <c:v>8.5468872815071525E-2</c:v>
                </c:pt>
                <c:pt idx="21">
                  <c:v>1.6293914117959826E-2</c:v>
                </c:pt>
                <c:pt idx="22">
                  <c:v>2.9840500596108755E-2</c:v>
                </c:pt>
                <c:pt idx="23">
                  <c:v>2.2757482357993398E-2</c:v>
                </c:pt>
                <c:pt idx="24">
                  <c:v>0.26593148852112586</c:v>
                </c:pt>
                <c:pt idx="25">
                  <c:v>7.1573984839991809E-4</c:v>
                </c:pt>
                <c:pt idx="26">
                  <c:v>7.4171245341807981E-2</c:v>
                </c:pt>
                <c:pt idx="27">
                  <c:v>5.1181010257629223E-2</c:v>
                </c:pt>
                <c:pt idx="28">
                  <c:v>0</c:v>
                </c:pt>
                <c:pt idx="29">
                  <c:v>4.8153231633229668E-2</c:v>
                </c:pt>
                <c:pt idx="30">
                  <c:v>0.11346691836901283</c:v>
                </c:pt>
                <c:pt idx="31">
                  <c:v>8.4145945200266012E-2</c:v>
                </c:pt>
                <c:pt idx="32">
                  <c:v>5.8122196794511014E-2</c:v>
                </c:pt>
                <c:pt idx="33">
                  <c:v>5.7293473078134052E-2</c:v>
                </c:pt>
                <c:pt idx="34">
                  <c:v>0.14086860301410536</c:v>
                </c:pt>
                <c:pt idx="35">
                  <c:v>8.0736604675436474E-2</c:v>
                </c:pt>
                <c:pt idx="36">
                  <c:v>1.7411684172070525E-2</c:v>
                </c:pt>
                <c:pt idx="37">
                  <c:v>6.9042444080689097E-3</c:v>
                </c:pt>
                <c:pt idx="38">
                  <c:v>6.6168917028925182E-3</c:v>
                </c:pt>
                <c:pt idx="39">
                  <c:v>2.1264268043212822E-2</c:v>
                </c:pt>
                <c:pt idx="40">
                  <c:v>1.3477106140833207E-2</c:v>
                </c:pt>
                <c:pt idx="41">
                  <c:v>1.5302666765550606E-3</c:v>
                </c:pt>
                <c:pt idx="42">
                  <c:v>2.4860391362668276E-2</c:v>
                </c:pt>
                <c:pt idx="43">
                  <c:v>0.13920933503361119</c:v>
                </c:pt>
                <c:pt idx="44">
                  <c:v>2.9970700928721481E-2</c:v>
                </c:pt>
                <c:pt idx="45">
                  <c:v>0.10473688382302376</c:v>
                </c:pt>
                <c:pt idx="46">
                  <c:v>0.1066843233303333</c:v>
                </c:pt>
                <c:pt idx="47">
                  <c:v>0.10440643588379554</c:v>
                </c:pt>
                <c:pt idx="48">
                  <c:v>9.2610761619017337E-2</c:v>
                </c:pt>
                <c:pt idx="49">
                  <c:v>4.9199849877572609E-2</c:v>
                </c:pt>
                <c:pt idx="50">
                  <c:v>4.6749195676464989E-2</c:v>
                </c:pt>
                <c:pt idx="51">
                  <c:v>3.377645803231296E-2</c:v>
                </c:pt>
                <c:pt idx="52">
                  <c:v>2.633953635888519E-3</c:v>
                </c:pt>
                <c:pt idx="53">
                  <c:v>2.2659054621280834E-2</c:v>
                </c:pt>
                <c:pt idx="54">
                  <c:v>3.8136593278477203E-2</c:v>
                </c:pt>
                <c:pt idx="55">
                  <c:v>0.13115294081977222</c:v>
                </c:pt>
                <c:pt idx="56">
                  <c:v>5.5258750180790326E-3</c:v>
                </c:pt>
              </c:numCache>
            </c:numRef>
          </c:xVal>
          <c:yVal>
            <c:numRef>
              <c:f>APO!$N$2:$N$58</c:f>
              <c:numCache>
                <c:formatCode>0.0E+00</c:formatCode>
                <c:ptCount val="57"/>
                <c:pt idx="0">
                  <c:v>2.5093000511617232E-3</c:v>
                </c:pt>
                <c:pt idx="1">
                  <c:v>0.30724761746394402</c:v>
                </c:pt>
                <c:pt idx="2">
                  <c:v>9.2521493139933658E-2</c:v>
                </c:pt>
                <c:pt idx="3">
                  <c:v>6.6103004189679002E-2</c:v>
                </c:pt>
                <c:pt idx="4">
                  <c:v>1.477572349518993</c:v>
                </c:pt>
                <c:pt idx="5">
                  <c:v>4.5678700218843285E-3</c:v>
                </c:pt>
                <c:pt idx="6">
                  <c:v>4.2597934115867538E-3</c:v>
                </c:pt>
                <c:pt idx="7">
                  <c:v>4.0462263258636234E-3</c:v>
                </c:pt>
                <c:pt idx="8">
                  <c:v>8.9763015705406207E-2</c:v>
                </c:pt>
                <c:pt idx="9">
                  <c:v>0.53879776561742143</c:v>
                </c:pt>
                <c:pt idx="10">
                  <c:v>3.5502075826393219E-2</c:v>
                </c:pt>
                <c:pt idx="11">
                  <c:v>0.32762133087362721</c:v>
                </c:pt>
                <c:pt idx="12">
                  <c:v>1.6495928598702064E-2</c:v>
                </c:pt>
                <c:pt idx="13">
                  <c:v>5.0293919409250751E-2</c:v>
                </c:pt>
                <c:pt idx="14">
                  <c:v>5.2992067311607792E-2</c:v>
                </c:pt>
                <c:pt idx="15">
                  <c:v>1.1509872755116748E-2</c:v>
                </c:pt>
                <c:pt idx="16">
                  <c:v>9.5907835133092617E-2</c:v>
                </c:pt>
                <c:pt idx="17">
                  <c:v>4.7529884881202765E-3</c:v>
                </c:pt>
                <c:pt idx="18">
                  <c:v>9.5737426214753105E-2</c:v>
                </c:pt>
                <c:pt idx="19">
                  <c:v>1.4543581585005233E-2</c:v>
                </c:pt>
                <c:pt idx="20">
                  <c:v>0.10404339250362664</c:v>
                </c:pt>
                <c:pt idx="21">
                  <c:v>1.7102718337440984E-2</c:v>
                </c:pt>
                <c:pt idx="22">
                  <c:v>9.4923043120448865E-3</c:v>
                </c:pt>
                <c:pt idx="23">
                  <c:v>2.3879816187156518E-2</c:v>
                </c:pt>
                <c:pt idx="24">
                  <c:v>3.1462607468023013E-2</c:v>
                </c:pt>
                <c:pt idx="25">
                  <c:v>2.593320581619088E-3</c:v>
                </c:pt>
                <c:pt idx="26">
                  <c:v>0.11354695425787988</c:v>
                </c:pt>
                <c:pt idx="27">
                  <c:v>4.9043314691058326E-2</c:v>
                </c:pt>
                <c:pt idx="28">
                  <c:v>4.3669724346232681E-3</c:v>
                </c:pt>
                <c:pt idx="29">
                  <c:v>6.2540767892640597E-2</c:v>
                </c:pt>
                <c:pt idx="30">
                  <c:v>0.10805628634461346</c:v>
                </c:pt>
                <c:pt idx="31">
                  <c:v>0.14018948813823365</c:v>
                </c:pt>
                <c:pt idx="32">
                  <c:v>1.4989326719270224E-2</c:v>
                </c:pt>
                <c:pt idx="33">
                  <c:v>5.9471211897736818E-2</c:v>
                </c:pt>
                <c:pt idx="34">
                  <c:v>0.19015913373192186</c:v>
                </c:pt>
                <c:pt idx="35">
                  <c:v>0.1033901778798848</c:v>
                </c:pt>
                <c:pt idx="36">
                  <c:v>3.2210079727310638E-2</c:v>
                </c:pt>
                <c:pt idx="37">
                  <c:v>1.375189258400473E-2</c:v>
                </c:pt>
                <c:pt idx="38">
                  <c:v>1.3813206624522394E-2</c:v>
                </c:pt>
                <c:pt idx="39">
                  <c:v>2.9195238270339499E-2</c:v>
                </c:pt>
                <c:pt idx="40">
                  <c:v>1.1731498402831296E-2</c:v>
                </c:pt>
                <c:pt idx="41">
                  <c:v>2.696630603474946E-3</c:v>
                </c:pt>
                <c:pt idx="42">
                  <c:v>2.7689738663326361E-2</c:v>
                </c:pt>
                <c:pt idx="43">
                  <c:v>6.6771704001733365E-2</c:v>
                </c:pt>
                <c:pt idx="44">
                  <c:v>3.6694337824431059E-2</c:v>
                </c:pt>
                <c:pt idx="45">
                  <c:v>0.13317385656433969</c:v>
                </c:pt>
                <c:pt idx="46">
                  <c:v>0.12009053288859427</c:v>
                </c:pt>
                <c:pt idx="47">
                  <c:v>1.2480773794722465E-2</c:v>
                </c:pt>
                <c:pt idx="48">
                  <c:v>4.6400354590440493E-2</c:v>
                </c:pt>
                <c:pt idx="49">
                  <c:v>5.3380670010319368E-2</c:v>
                </c:pt>
                <c:pt idx="50">
                  <c:v>3.9697195125703126E-2</c:v>
                </c:pt>
                <c:pt idx="51">
                  <c:v>5.1813007268316703E-2</c:v>
                </c:pt>
                <c:pt idx="52">
                  <c:v>2.9915685707131472E-2</c:v>
                </c:pt>
                <c:pt idx="53">
                  <c:v>1.7164137257020706E-2</c:v>
                </c:pt>
                <c:pt idx="54">
                  <c:v>4.098014617533613E-2</c:v>
                </c:pt>
                <c:pt idx="55">
                  <c:v>5.7232257125742585E-2</c:v>
                </c:pt>
                <c:pt idx="56">
                  <c:v>1.00815942825108E-2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335-0345-88EA-5B4E2BE5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ONPFDNA</a:t>
                </a:r>
              </a:p>
            </c:rich>
          </c:tx>
          <c:layout>
            <c:manualLayout>
              <c:xMode val="edge"/>
              <c:yMode val="edge"/>
              <c:x val="0.34929831555865642"/>
              <c:y val="0.166250000000000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  <c:majorUnit val="10"/>
      </c:valAx>
      <c:valAx>
        <c:axId val="515852303"/>
        <c:scaling>
          <c:logBase val="10"/>
          <c:orientation val="minMax"/>
          <c:max val="1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APO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ONPFDNA vs IPTG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76354696169308"/>
          <c:y val="0.26754629629629628"/>
          <c:w val="0.7863704779852303"/>
          <c:h val="0.690370370370370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33BA0CF-6B47-3645-9CBB-6270DD3908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35-0345-88EA-5B4E2BE5A2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2673B8B-A39F-C448-B04E-F7C229E771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335-0345-88EA-5B4E2BE5A2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8A9086-B001-DD41-A616-89B1A7FA85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35-0345-88EA-5B4E2BE5A2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2F93B98-E61C-7841-B63B-F795BA4597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35-0345-88EA-5B4E2BE5A2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2BB1547-6FC0-0247-899E-6850E1612F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35-0345-88EA-5B4E2BE5A29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89A9015-9C6A-BA4B-B082-FA0AEDC48E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35-0345-88EA-5B4E2BE5A2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8EFBD66-3EC3-794F-A820-A05287CAE8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35-0345-88EA-5B4E2BE5A2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B151E3E-013D-4E41-90ED-EE66612FC9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35-0345-88EA-5B4E2BE5A2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EBAF362-EFD3-C94B-A668-2DD879004A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335-0345-88EA-5B4E2BE5A2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DA8995F-7792-5A4D-BC82-09C3137D34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335-0345-88EA-5B4E2BE5A29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C078124-B679-1847-9D29-CD877CE8DA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335-0345-88EA-5B4E2BE5A29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BD967E8-652E-CF43-A7F3-60A31B4D30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335-0345-88EA-5B4E2BE5A29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42DC657-13FD-3B44-A039-4AFC407E8B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335-0345-88EA-5B4E2BE5A29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4DF4CB6-3DA9-6744-8C2E-2D07362C3E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335-0345-88EA-5B4E2BE5A29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C2BCC80-A33E-F549-9B20-A21EBED821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335-0345-88EA-5B4E2BE5A29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CCAED5A-9857-0442-BB2C-F781BFA62A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335-0345-88EA-5B4E2BE5A29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4F2120F-3908-7243-B982-E0D6B51DDF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335-0345-88EA-5B4E2BE5A29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3FF7C32-9550-4445-80AE-E400D08FE8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335-0345-88EA-5B4E2BE5A29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CADE757-1A61-DC46-9E8F-3E76FBA7AE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335-0345-88EA-5B4E2BE5A29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3EB5704-8759-6C47-8CD7-4E3314DFC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335-0345-88EA-5B4E2BE5A29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01C09CB-92CC-EF48-A362-60D49E1BCC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335-0345-88EA-5B4E2BE5A29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5599412-5539-8742-9C10-DA487E64CA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335-0345-88EA-5B4E2BE5A29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0DA9A7C-E0D9-AC4A-8D85-E5CF7FC7D0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335-0345-88EA-5B4E2BE5A29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1538AE7-F01D-A64D-82F5-4A3758C541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335-0345-88EA-5B4E2BE5A29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8C04B73-6B88-D54E-9FC7-36632BE079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335-0345-88EA-5B4E2BE5A29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FCA52F0-5250-B449-93BC-64715EA710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335-0345-88EA-5B4E2BE5A29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62285D6-8BE7-9541-BBF7-BFAD61C35B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335-0345-88EA-5B4E2BE5A29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B5D9711-59EE-DA4A-84F6-206B013E3D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335-0345-88EA-5B4E2BE5A29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82BB79D-F8D2-5049-9B34-691ECFB87B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335-0345-88EA-5B4E2BE5A29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3735A74-E336-1947-9978-67A02C065A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335-0345-88EA-5B4E2BE5A29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46662E4-5E57-594A-9EFD-CFF65B1219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335-0345-88EA-5B4E2BE5A29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72BC403-D505-C34D-AA8E-ECC1AC1B0B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335-0345-88EA-5B4E2BE5A29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3B589B1-CE22-A94A-9C0C-F8909F6E4B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335-0345-88EA-5B4E2BE5A29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6C5167E-82EC-C244-847F-3BDEDCBD70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335-0345-88EA-5B4E2BE5A29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399A5BF-1CD4-2346-8F6E-E6C3FBD670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335-0345-88EA-5B4E2BE5A29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50CECBE-3744-574F-AAA0-1B9C9208E4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335-0345-88EA-5B4E2BE5A29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017DD23-4704-D647-9C71-C0E6C26A32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335-0345-88EA-5B4E2BE5A29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A64BBBD-F5A2-8E47-95B2-3565558C34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335-0345-88EA-5B4E2BE5A29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F07EF17-5376-4E40-A90F-F1FBED6B81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335-0345-88EA-5B4E2BE5A29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92F2470-797A-C341-906A-CC5634177E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335-0345-88EA-5B4E2BE5A29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1756D38-6BF5-F34F-A476-D4C76A5704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335-0345-88EA-5B4E2BE5A29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1B8993A-2DAE-5949-B65E-E547869492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335-0345-88EA-5B4E2BE5A29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0F78E8F-B41B-0D42-9542-7526E661FA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335-0345-88EA-5B4E2BE5A29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4AE0B7E-C85C-874B-B806-EABBB850DB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335-0345-88EA-5B4E2BE5A29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37C10CC-6D80-9642-ADF4-4BCAA7F395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335-0345-88EA-5B4E2BE5A29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090FCFD-BA08-A245-962E-43C2518062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335-0345-88EA-5B4E2BE5A29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C5DB58D-01D9-3749-8A4D-128433A07F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335-0345-88EA-5B4E2BE5A29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5AFA394-B6C1-BE4D-8D79-8B848286FD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335-0345-88EA-5B4E2BE5A29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76D2D9E-50BF-A846-8EF1-FDB5D6AAD9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335-0345-88EA-5B4E2BE5A29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6EC64C9-ED4C-F646-84C4-017D9A1DA2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335-0345-88EA-5B4E2BE5A29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5B5FDC7-1749-3D44-9A91-733CC9587D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335-0345-88EA-5B4E2BE5A29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DE2C433-A89C-C641-8326-A83F1781FD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335-0345-88EA-5B4E2BE5A29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459E4F5-5081-7E45-9519-BD9BDCB802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335-0345-88EA-5B4E2BE5A29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709E0BFA-F691-FC42-B533-FE8EA33B4A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335-0345-88EA-5B4E2BE5A29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56AE61A-77C0-1B47-BFEC-888FF11301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335-0345-88EA-5B4E2BE5A29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5D99FFF-60E6-5740-8A55-6E377BEA9F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335-0345-88EA-5B4E2BE5A29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C25BCC6-8190-0545-8C32-4C0FB3802E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335-0345-88EA-5B4E2BE5A2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0">
                <a:spAutoFit/>
              </a:bodyPr>
              <a:lstStyle/>
              <a:p>
                <a:pPr>
                  <a:defRPr sz="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ONPFDNA!$N$2:$N$58</c:f>
              <c:numCache>
                <c:formatCode>0.0E+00</c:formatCode>
                <c:ptCount val="57"/>
                <c:pt idx="0">
                  <c:v>6.8214952287898797E-3</c:v>
                </c:pt>
                <c:pt idx="1">
                  <c:v>0.23813670481197419</c:v>
                </c:pt>
                <c:pt idx="2">
                  <c:v>0.12043211877247775</c:v>
                </c:pt>
                <c:pt idx="3">
                  <c:v>7.6711289461404014E-2</c:v>
                </c:pt>
                <c:pt idx="4">
                  <c:v>0.19309397078325685</c:v>
                </c:pt>
                <c:pt idx="5">
                  <c:v>1.3805660126942304E-3</c:v>
                </c:pt>
                <c:pt idx="6">
                  <c:v>8.8614088574551966E-3</c:v>
                </c:pt>
                <c:pt idx="7">
                  <c:v>5.7983620716569387E-3</c:v>
                </c:pt>
                <c:pt idx="8">
                  <c:v>6.6830590173581936E-2</c:v>
                </c:pt>
                <c:pt idx="9">
                  <c:v>3.9585406240151021E-2</c:v>
                </c:pt>
                <c:pt idx="10">
                  <c:v>5.2805550498908366E-2</c:v>
                </c:pt>
                <c:pt idx="11">
                  <c:v>0.23614407396063855</c:v>
                </c:pt>
                <c:pt idx="12">
                  <c:v>1.5779786706621692E-2</c:v>
                </c:pt>
                <c:pt idx="13">
                  <c:v>1.7376874667103661E-2</c:v>
                </c:pt>
                <c:pt idx="14">
                  <c:v>0.10994269460530973</c:v>
                </c:pt>
                <c:pt idx="15">
                  <c:v>7.4114101597764923E-2</c:v>
                </c:pt>
                <c:pt idx="16">
                  <c:v>0.10580185406667561</c:v>
                </c:pt>
                <c:pt idx="17">
                  <c:v>4.5621923337899007E-3</c:v>
                </c:pt>
                <c:pt idx="18">
                  <c:v>6.8477946778415205E-2</c:v>
                </c:pt>
                <c:pt idx="19">
                  <c:v>1.7869457344568577E-2</c:v>
                </c:pt>
                <c:pt idx="20">
                  <c:v>8.5468872815071525E-2</c:v>
                </c:pt>
                <c:pt idx="21">
                  <c:v>1.6293914117959826E-2</c:v>
                </c:pt>
                <c:pt idx="22">
                  <c:v>2.9840500596108755E-2</c:v>
                </c:pt>
                <c:pt idx="23">
                  <c:v>2.2757482357993398E-2</c:v>
                </c:pt>
                <c:pt idx="24">
                  <c:v>0.26593148852112586</c:v>
                </c:pt>
                <c:pt idx="25">
                  <c:v>7.1573984839991809E-4</c:v>
                </c:pt>
                <c:pt idx="26">
                  <c:v>7.4171245341807981E-2</c:v>
                </c:pt>
                <c:pt idx="27">
                  <c:v>5.1181010257629223E-2</c:v>
                </c:pt>
                <c:pt idx="28">
                  <c:v>0</c:v>
                </c:pt>
                <c:pt idx="29">
                  <c:v>4.8153231633229668E-2</c:v>
                </c:pt>
                <c:pt idx="30">
                  <c:v>0.11346691836901283</c:v>
                </c:pt>
                <c:pt idx="31">
                  <c:v>8.4145945200266012E-2</c:v>
                </c:pt>
                <c:pt idx="32">
                  <c:v>5.8122196794511014E-2</c:v>
                </c:pt>
                <c:pt idx="33">
                  <c:v>5.7293473078134052E-2</c:v>
                </c:pt>
                <c:pt idx="34">
                  <c:v>0.14086860301410536</c:v>
                </c:pt>
                <c:pt idx="35">
                  <c:v>8.0736604675436474E-2</c:v>
                </c:pt>
                <c:pt idx="36">
                  <c:v>1.7411684172070525E-2</c:v>
                </c:pt>
                <c:pt idx="37">
                  <c:v>6.9042444080689097E-3</c:v>
                </c:pt>
                <c:pt idx="38">
                  <c:v>6.6168917028925182E-3</c:v>
                </c:pt>
                <c:pt idx="39">
                  <c:v>2.1264268043212822E-2</c:v>
                </c:pt>
                <c:pt idx="40">
                  <c:v>1.3477106140833207E-2</c:v>
                </c:pt>
                <c:pt idx="41">
                  <c:v>1.5302666765550606E-3</c:v>
                </c:pt>
                <c:pt idx="42">
                  <c:v>2.4860391362668276E-2</c:v>
                </c:pt>
                <c:pt idx="43">
                  <c:v>0.13920933503361119</c:v>
                </c:pt>
                <c:pt idx="44">
                  <c:v>2.9970700928721481E-2</c:v>
                </c:pt>
                <c:pt idx="45">
                  <c:v>0.10473688382302376</c:v>
                </c:pt>
                <c:pt idx="46">
                  <c:v>0.1066843233303333</c:v>
                </c:pt>
                <c:pt idx="47">
                  <c:v>0.10440643588379554</c:v>
                </c:pt>
                <c:pt idx="48">
                  <c:v>9.2610761619017337E-2</c:v>
                </c:pt>
                <c:pt idx="49">
                  <c:v>4.9199849877572609E-2</c:v>
                </c:pt>
                <c:pt idx="50">
                  <c:v>4.6749195676464989E-2</c:v>
                </c:pt>
                <c:pt idx="51">
                  <c:v>3.377645803231296E-2</c:v>
                </c:pt>
                <c:pt idx="52">
                  <c:v>2.633953635888519E-3</c:v>
                </c:pt>
                <c:pt idx="53">
                  <c:v>2.2659054621280834E-2</c:v>
                </c:pt>
                <c:pt idx="54">
                  <c:v>3.8136593278477203E-2</c:v>
                </c:pt>
                <c:pt idx="55">
                  <c:v>0.13115294081977222</c:v>
                </c:pt>
                <c:pt idx="56">
                  <c:v>5.5258750180790326E-3</c:v>
                </c:pt>
              </c:numCache>
            </c:numRef>
          </c:xVal>
          <c:yVal>
            <c:numRef>
              <c:f>IPTG!$N$2:$N$58</c:f>
              <c:numCache>
                <c:formatCode>0.0E+00</c:formatCode>
                <c:ptCount val="57"/>
                <c:pt idx="0">
                  <c:v>3.7082945782505886E-2</c:v>
                </c:pt>
                <c:pt idx="1">
                  <c:v>0.12167588422529459</c:v>
                </c:pt>
                <c:pt idx="2">
                  <c:v>4.0993594457745468E-2</c:v>
                </c:pt>
                <c:pt idx="3">
                  <c:v>2.94044967233031E-2</c:v>
                </c:pt>
                <c:pt idx="4">
                  <c:v>0.72432211380127465</c:v>
                </c:pt>
                <c:pt idx="5">
                  <c:v>6.334444927063311E-2</c:v>
                </c:pt>
                <c:pt idx="6">
                  <c:v>8.1408432439140851E-3</c:v>
                </c:pt>
                <c:pt idx="7">
                  <c:v>4.7267900564883766E-2</c:v>
                </c:pt>
                <c:pt idx="8">
                  <c:v>0.77153847178490398</c:v>
                </c:pt>
                <c:pt idx="9">
                  <c:v>0.67758537307653577</c:v>
                </c:pt>
                <c:pt idx="10">
                  <c:v>0.4621803616479091</c:v>
                </c:pt>
                <c:pt idx="11">
                  <c:v>2.4702590464936596</c:v>
                </c:pt>
                <c:pt idx="12">
                  <c:v>0.28690714385857313</c:v>
                </c:pt>
                <c:pt idx="13">
                  <c:v>6.1859407018087099E-2</c:v>
                </c:pt>
                <c:pt idx="14">
                  <c:v>1.3008562126858268E-2</c:v>
                </c:pt>
                <c:pt idx="15">
                  <c:v>0.108471815451533</c:v>
                </c:pt>
                <c:pt idx="16">
                  <c:v>0.14135724086224929</c:v>
                </c:pt>
                <c:pt idx="17">
                  <c:v>7.391801183498696E-2</c:v>
                </c:pt>
                <c:pt idx="18">
                  <c:v>0.8526276831134435</c:v>
                </c:pt>
                <c:pt idx="19">
                  <c:v>0.11842137377279623</c:v>
                </c:pt>
                <c:pt idx="20">
                  <c:v>0.1134513853078816</c:v>
                </c:pt>
                <c:pt idx="21">
                  <c:v>0.17678814570107224</c:v>
                </c:pt>
                <c:pt idx="22">
                  <c:v>0.14770240495864745</c:v>
                </c:pt>
                <c:pt idx="23">
                  <c:v>0.4219031939840705</c:v>
                </c:pt>
                <c:pt idx="24">
                  <c:v>0.29357039258050316</c:v>
                </c:pt>
                <c:pt idx="25">
                  <c:v>2.8404678125763545E-2</c:v>
                </c:pt>
                <c:pt idx="26">
                  <c:v>0.1125439368757241</c:v>
                </c:pt>
                <c:pt idx="27">
                  <c:v>7.4919494889269383E-2</c:v>
                </c:pt>
                <c:pt idx="28">
                  <c:v>9.6767487296583361E-3</c:v>
                </c:pt>
                <c:pt idx="29">
                  <c:v>0.53364872461616908</c:v>
                </c:pt>
                <c:pt idx="30">
                  <c:v>4.734786192155313E-2</c:v>
                </c:pt>
                <c:pt idx="31">
                  <c:v>6.6040069808536689E-2</c:v>
                </c:pt>
                <c:pt idx="32">
                  <c:v>0.16997541454670823</c:v>
                </c:pt>
                <c:pt idx="33">
                  <c:v>7.0616850757626165E-2</c:v>
                </c:pt>
                <c:pt idx="34">
                  <c:v>0.17051035898933989</c:v>
                </c:pt>
                <c:pt idx="35">
                  <c:v>1.4161460825484624</c:v>
                </c:pt>
                <c:pt idx="36">
                  <c:v>4.2851171197692633E-2</c:v>
                </c:pt>
                <c:pt idx="37">
                  <c:v>0.26487308227696499</c:v>
                </c:pt>
                <c:pt idx="38">
                  <c:v>0.17472463176413547</c:v>
                </c:pt>
                <c:pt idx="39">
                  <c:v>6.5806810470354568E-2</c:v>
                </c:pt>
                <c:pt idx="40">
                  <c:v>2.2045569711274367E-2</c:v>
                </c:pt>
                <c:pt idx="41">
                  <c:v>3.0055648731559553E-2</c:v>
                </c:pt>
                <c:pt idx="42">
                  <c:v>3.6162483445542196E-2</c:v>
                </c:pt>
                <c:pt idx="43">
                  <c:v>0.61843620084631357</c:v>
                </c:pt>
                <c:pt idx="44">
                  <c:v>0.40198757085878017</c:v>
                </c:pt>
                <c:pt idx="45">
                  <c:v>1.3630778077604186</c:v>
                </c:pt>
                <c:pt idx="46">
                  <c:v>0.12978332473772164</c:v>
                </c:pt>
                <c:pt idx="47">
                  <c:v>0.13903697205365795</c:v>
                </c:pt>
                <c:pt idx="48">
                  <c:v>0.23648399004900145</c:v>
                </c:pt>
                <c:pt idx="49">
                  <c:v>0.56055575141903036</c:v>
                </c:pt>
                <c:pt idx="50">
                  <c:v>0.51617517226529153</c:v>
                </c:pt>
                <c:pt idx="51">
                  <c:v>0.47912974089689042</c:v>
                </c:pt>
                <c:pt idx="52">
                  <c:v>3.5776559060643857E-2</c:v>
                </c:pt>
                <c:pt idx="53">
                  <c:v>1.3931813111075581E-2</c:v>
                </c:pt>
                <c:pt idx="54">
                  <c:v>0.27006159542196934</c:v>
                </c:pt>
                <c:pt idx="55">
                  <c:v>0.13904256982401447</c:v>
                </c:pt>
                <c:pt idx="56">
                  <c:v>0.18657934892422948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APO!$A$2:$A$58</c15:f>
                <c15:dlblRangeCache>
                  <c:ptCount val="57"/>
                  <c:pt idx="0">
                    <c:v>63</c:v>
                  </c:pt>
                  <c:pt idx="1">
                    <c:v>72</c:v>
                  </c:pt>
                  <c:pt idx="2">
                    <c:v>72</c:v>
                  </c:pt>
                  <c:pt idx="3">
                    <c:v>72</c:v>
                  </c:pt>
                  <c:pt idx="4">
                    <c:v>72</c:v>
                  </c:pt>
                  <c:pt idx="5">
                    <c:v>77</c:v>
                  </c:pt>
                  <c:pt idx="6">
                    <c:v>77</c:v>
                  </c:pt>
                  <c:pt idx="7">
                    <c:v>79</c:v>
                  </c:pt>
                  <c:pt idx="8">
                    <c:v>82</c:v>
                  </c:pt>
                  <c:pt idx="9">
                    <c:v>87</c:v>
                  </c:pt>
                  <c:pt idx="10">
                    <c:v>94</c:v>
                  </c:pt>
                  <c:pt idx="11">
                    <c:v>98</c:v>
                  </c:pt>
                  <c:pt idx="12">
                    <c:v>109</c:v>
                  </c:pt>
                  <c:pt idx="13">
                    <c:v>115</c:v>
                  </c:pt>
                  <c:pt idx="14">
                    <c:v>119</c:v>
                  </c:pt>
                  <c:pt idx="15">
                    <c:v>123</c:v>
                  </c:pt>
                  <c:pt idx="16">
                    <c:v>128</c:v>
                  </c:pt>
                  <c:pt idx="17">
                    <c:v>134</c:v>
                  </c:pt>
                  <c:pt idx="18">
                    <c:v>139</c:v>
                  </c:pt>
                  <c:pt idx="19">
                    <c:v>145</c:v>
                  </c:pt>
                  <c:pt idx="20">
                    <c:v>147</c:v>
                  </c:pt>
                  <c:pt idx="21">
                    <c:v>152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164</c:v>
                  </c:pt>
                  <c:pt idx="25">
                    <c:v>174</c:v>
                  </c:pt>
                  <c:pt idx="26">
                    <c:v>174</c:v>
                  </c:pt>
                  <c:pt idx="27">
                    <c:v>177</c:v>
                  </c:pt>
                  <c:pt idx="28">
                    <c:v>182</c:v>
                  </c:pt>
                  <c:pt idx="29">
                    <c:v>185</c:v>
                  </c:pt>
                  <c:pt idx="30">
                    <c:v>185</c:v>
                  </c:pt>
                  <c:pt idx="31">
                    <c:v>187</c:v>
                  </c:pt>
                  <c:pt idx="32">
                    <c:v>198</c:v>
                  </c:pt>
                  <c:pt idx="33">
                    <c:v>204</c:v>
                  </c:pt>
                  <c:pt idx="34">
                    <c:v>208</c:v>
                  </c:pt>
                  <c:pt idx="35">
                    <c:v>213</c:v>
                  </c:pt>
                  <c:pt idx="36">
                    <c:v>216</c:v>
                  </c:pt>
                  <c:pt idx="37">
                    <c:v>219</c:v>
                  </c:pt>
                  <c:pt idx="38">
                    <c:v>220</c:v>
                  </c:pt>
                  <c:pt idx="39">
                    <c:v>221</c:v>
                  </c:pt>
                  <c:pt idx="40">
                    <c:v>224</c:v>
                  </c:pt>
                  <c:pt idx="41">
                    <c:v>228</c:v>
                  </c:pt>
                  <c:pt idx="42">
                    <c:v>234</c:v>
                  </c:pt>
                  <c:pt idx="43">
                    <c:v>243</c:v>
                  </c:pt>
                  <c:pt idx="44">
                    <c:v>244</c:v>
                  </c:pt>
                  <c:pt idx="45">
                    <c:v>256</c:v>
                  </c:pt>
                  <c:pt idx="46">
                    <c:v>257</c:v>
                  </c:pt>
                  <c:pt idx="47">
                    <c:v>266</c:v>
                  </c:pt>
                  <c:pt idx="48">
                    <c:v>270</c:v>
                  </c:pt>
                  <c:pt idx="49">
                    <c:v>274</c:v>
                  </c:pt>
                  <c:pt idx="50">
                    <c:v>276</c:v>
                  </c:pt>
                  <c:pt idx="51">
                    <c:v>279</c:v>
                  </c:pt>
                  <c:pt idx="52">
                    <c:v>293</c:v>
                  </c:pt>
                  <c:pt idx="53">
                    <c:v>293</c:v>
                  </c:pt>
                  <c:pt idx="54">
                    <c:v>296</c:v>
                  </c:pt>
                  <c:pt idx="55">
                    <c:v>297</c:v>
                  </c:pt>
                  <c:pt idx="56">
                    <c:v>304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335-0345-88EA-5B4E2BE5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30783"/>
        <c:axId val="515852303"/>
      </c:scatterChart>
      <c:valAx>
        <c:axId val="502330783"/>
        <c:scaling>
          <c:logBase val="10"/>
          <c:orientation val="minMax"/>
          <c:max val="10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ONPFDNA</a:t>
                </a:r>
              </a:p>
            </c:rich>
          </c:tx>
          <c:layout>
            <c:manualLayout>
              <c:xMode val="edge"/>
              <c:yMode val="edge"/>
              <c:x val="0.34929831555865642"/>
              <c:y val="0.166250000000000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5852303"/>
        <c:crossesAt val="10"/>
        <c:crossBetween val="midCat"/>
        <c:majorUnit val="10"/>
      </c:valAx>
      <c:valAx>
        <c:axId val="515852303"/>
        <c:scaling>
          <c:logBase val="10"/>
          <c:orientation val="minMax"/>
          <c:max val="1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IPTG</a:t>
                </a:r>
              </a:p>
            </c:rich>
          </c:tx>
          <c:layout>
            <c:manualLayout>
              <c:xMode val="edge"/>
              <c:yMode val="edge"/>
              <c:x val="0.91251038240473104"/>
              <c:y val="0.56743037328667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solidFill>
            <a:schemeClr val="bg1">
              <a:alpha val="80000"/>
            </a:schemeClr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330783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26" Type="http://schemas.openxmlformats.org/officeDocument/2006/relationships/chart" Target="../charts/chart44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5" Type="http://schemas.openxmlformats.org/officeDocument/2006/relationships/chart" Target="../charts/chart43.xml"/><Relationship Id="rId33" Type="http://schemas.openxmlformats.org/officeDocument/2006/relationships/chart" Target="../charts/chart51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29" Type="http://schemas.openxmlformats.org/officeDocument/2006/relationships/chart" Target="../charts/chart47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24" Type="http://schemas.openxmlformats.org/officeDocument/2006/relationships/chart" Target="../charts/chart42.xml"/><Relationship Id="rId32" Type="http://schemas.openxmlformats.org/officeDocument/2006/relationships/chart" Target="../charts/chart50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28" Type="http://schemas.openxmlformats.org/officeDocument/2006/relationships/chart" Target="../charts/chart46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31" Type="http://schemas.openxmlformats.org/officeDocument/2006/relationships/chart" Target="../charts/chart49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Relationship Id="rId27" Type="http://schemas.openxmlformats.org/officeDocument/2006/relationships/chart" Target="../charts/chart45.xml"/><Relationship Id="rId30" Type="http://schemas.openxmlformats.org/officeDocument/2006/relationships/chart" Target="../charts/chart48.xml"/><Relationship Id="rId8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</xdr:row>
      <xdr:rowOff>0</xdr:rowOff>
    </xdr:from>
    <xdr:to>
      <xdr:col>22</xdr:col>
      <xdr:colOff>355600</xdr:colOff>
      <xdr:row>20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90265-27F3-D64F-BE2F-16A4ADCA3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374650</xdr:colOff>
      <xdr:row>3</xdr:row>
      <xdr:rowOff>76200</xdr:rowOff>
    </xdr:from>
    <xdr:to>
      <xdr:col>29</xdr:col>
      <xdr:colOff>552450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82E33-599F-2A43-8CEB-46C2B7883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374650</xdr:colOff>
      <xdr:row>16</xdr:row>
      <xdr:rowOff>101600</xdr:rowOff>
    </xdr:from>
    <xdr:to>
      <xdr:col>29</xdr:col>
      <xdr:colOff>552450</xdr:colOff>
      <xdr:row>29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69C6CC-A4A6-9F4B-A831-0FC32162A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308429</xdr:colOff>
      <xdr:row>31</xdr:row>
      <xdr:rowOff>36286</xdr:rowOff>
    </xdr:from>
    <xdr:to>
      <xdr:col>35</xdr:col>
      <xdr:colOff>5519</xdr:colOff>
      <xdr:row>44</xdr:row>
      <xdr:rowOff>129259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68DD4750-7C82-AF47-9B87-AB939040783B}"/>
            </a:ext>
          </a:extLst>
        </xdr:cNvPr>
        <xdr:cNvGrpSpPr/>
      </xdr:nvGrpSpPr>
      <xdr:grpSpPr>
        <a:xfrm>
          <a:off x="27154275" y="6093209"/>
          <a:ext cx="2979552" cy="2632973"/>
          <a:chOff x="27177645" y="6211972"/>
          <a:chExt cx="2984149" cy="2682777"/>
        </a:xfrm>
      </xdr:grpSpPr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B4EDA98-F995-BA41-8CA2-89DE6D8C372E}"/>
              </a:ext>
            </a:extLst>
          </xdr:cNvPr>
          <xdr:cNvGrpSpPr/>
        </xdr:nvGrpSpPr>
        <xdr:grpSpPr>
          <a:xfrm>
            <a:off x="27177645" y="6211972"/>
            <a:ext cx="2984149" cy="2682777"/>
            <a:chOff x="27364951" y="6883243"/>
            <a:chExt cx="3003637" cy="2964277"/>
          </a:xfrm>
        </xdr:grpSpPr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009D8D62-CBC8-B84E-9646-CF484FECB33B}"/>
                </a:ext>
              </a:extLst>
            </xdr:cNvPr>
            <xdr:cNvGraphicFramePr>
              <a:graphicFrameLocks/>
            </xdr:cNvGraphicFramePr>
          </xdr:nvGraphicFramePr>
          <xdr:xfrm>
            <a:off x="27364951" y="6883243"/>
            <a:ext cx="3003637" cy="296427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cxnSp macro="">
          <xdr:nvCxnSpPr>
            <xdr:cNvPr id="27" name="Straight Connector 26">
              <a:extLst>
                <a:ext uri="{FF2B5EF4-FFF2-40B4-BE49-F238E27FC236}">
                  <a16:creationId xmlns:a16="http://schemas.microsoft.com/office/drawing/2014/main" id="{09625AB5-4275-1B4B-B72A-BBCF85B023A3}"/>
                </a:ext>
              </a:extLst>
            </xdr:cNvPr>
            <xdr:cNvCxnSpPr/>
          </xdr:nvCxnSpPr>
          <xdr:spPr>
            <a:xfrm flipH="1">
              <a:off x="27662493" y="7661963"/>
              <a:ext cx="2353404" cy="2031620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51" name="Straight Connector 50">
            <a:extLst>
              <a:ext uri="{FF2B5EF4-FFF2-40B4-BE49-F238E27FC236}">
                <a16:creationId xmlns:a16="http://schemas.microsoft.com/office/drawing/2014/main" id="{5F2FC101-2F58-EA4A-AA06-8182B9592161}"/>
              </a:ext>
            </a:extLst>
          </xdr:cNvPr>
          <xdr:cNvCxnSpPr/>
        </xdr:nvCxnSpPr>
        <xdr:spPr>
          <a:xfrm flipH="1">
            <a:off x="27488420" y="6935988"/>
            <a:ext cx="1877283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Connector 51">
            <a:extLst>
              <a:ext uri="{FF2B5EF4-FFF2-40B4-BE49-F238E27FC236}">
                <a16:creationId xmlns:a16="http://schemas.microsoft.com/office/drawing/2014/main" id="{51A825D3-6975-6542-BAAC-42F008BD096A}"/>
              </a:ext>
            </a:extLst>
          </xdr:cNvPr>
          <xdr:cNvCxnSpPr/>
        </xdr:nvCxnSpPr>
        <xdr:spPr>
          <a:xfrm flipH="1">
            <a:off x="27944475" y="7309905"/>
            <a:ext cx="1883230" cy="1468981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498262</xdr:colOff>
      <xdr:row>31</xdr:row>
      <xdr:rowOff>36286</xdr:rowOff>
    </xdr:from>
    <xdr:to>
      <xdr:col>31</xdr:col>
      <xdr:colOff>182545</xdr:colOff>
      <xdr:row>44</xdr:row>
      <xdr:rowOff>129259</xdr:rowOff>
    </xdr:to>
    <xdr:grpSp>
      <xdr:nvGrpSpPr>
        <xdr:cNvPr id="85" name="Group 84">
          <a:extLst>
            <a:ext uri="{FF2B5EF4-FFF2-40B4-BE49-F238E27FC236}">
              <a16:creationId xmlns:a16="http://schemas.microsoft.com/office/drawing/2014/main" id="{B93A5EA4-4C7D-134A-A9FF-9B8C517EE6F2}"/>
            </a:ext>
          </a:extLst>
        </xdr:cNvPr>
        <xdr:cNvGrpSpPr/>
      </xdr:nvGrpSpPr>
      <xdr:grpSpPr>
        <a:xfrm>
          <a:off x="24061647" y="6093209"/>
          <a:ext cx="2966744" cy="2632973"/>
          <a:chOff x="24080419" y="6211972"/>
          <a:chExt cx="2971342" cy="2682777"/>
        </a:xfrm>
      </xdr:grpSpPr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CB9AB39E-CC85-8343-99A1-818EA5412CAF}"/>
              </a:ext>
            </a:extLst>
          </xdr:cNvPr>
          <xdr:cNvGrpSpPr/>
        </xdr:nvGrpSpPr>
        <xdr:grpSpPr>
          <a:xfrm>
            <a:off x="24080419" y="6211972"/>
            <a:ext cx="2971342" cy="2682777"/>
            <a:chOff x="24220071" y="6899304"/>
            <a:chExt cx="2997327" cy="2964277"/>
          </a:xfrm>
        </xdr:grpSpPr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8C4BFC8E-1A74-214A-83EA-26D2E9AD042C}"/>
                </a:ext>
              </a:extLst>
            </xdr:cNvPr>
            <xdr:cNvGraphicFramePr>
              <a:graphicFrameLocks/>
            </xdr:cNvGraphicFramePr>
          </xdr:nvGraphicFramePr>
          <xdr:xfrm>
            <a:off x="24220071" y="6899304"/>
            <a:ext cx="2997327" cy="296427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id="{5CA75972-C8F8-C145-8680-7A32F5C569A5}"/>
                </a:ext>
              </a:extLst>
            </xdr:cNvPr>
            <xdr:cNvCxnSpPr/>
          </xdr:nvCxnSpPr>
          <xdr:spPr>
            <a:xfrm flipH="1">
              <a:off x="24523621" y="7690992"/>
              <a:ext cx="2353405" cy="2052918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53" name="Straight Connector 52">
            <a:extLst>
              <a:ext uri="{FF2B5EF4-FFF2-40B4-BE49-F238E27FC236}">
                <a16:creationId xmlns:a16="http://schemas.microsoft.com/office/drawing/2014/main" id="{9E325CDD-780B-5046-9924-200CCB7C15A2}"/>
              </a:ext>
            </a:extLst>
          </xdr:cNvPr>
          <xdr:cNvCxnSpPr/>
        </xdr:nvCxnSpPr>
        <xdr:spPr>
          <a:xfrm flipH="1">
            <a:off x="24385354" y="6936746"/>
            <a:ext cx="1877282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18C99475-86D2-2F45-8B34-72FEDE0F9839}"/>
              </a:ext>
            </a:extLst>
          </xdr:cNvPr>
          <xdr:cNvCxnSpPr/>
        </xdr:nvCxnSpPr>
        <xdr:spPr>
          <a:xfrm flipH="1">
            <a:off x="24841409" y="7310663"/>
            <a:ext cx="1883229" cy="1468981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1529953</xdr:colOff>
      <xdr:row>31</xdr:row>
      <xdr:rowOff>36286</xdr:rowOff>
    </xdr:from>
    <xdr:to>
      <xdr:col>27</xdr:col>
      <xdr:colOff>372378</xdr:colOff>
      <xdr:row>44</xdr:row>
      <xdr:rowOff>142882</xdr:rowOff>
    </xdr:to>
    <xdr:grpSp>
      <xdr:nvGrpSpPr>
        <xdr:cNvPr id="84" name="Group 83">
          <a:extLst>
            <a:ext uri="{FF2B5EF4-FFF2-40B4-BE49-F238E27FC236}">
              <a16:creationId xmlns:a16="http://schemas.microsoft.com/office/drawing/2014/main" id="{D8108DF8-5F14-1643-B40A-ACF2AD84F465}"/>
            </a:ext>
          </a:extLst>
        </xdr:cNvPr>
        <xdr:cNvGrpSpPr/>
      </xdr:nvGrpSpPr>
      <xdr:grpSpPr>
        <a:xfrm>
          <a:off x="20951184" y="6093209"/>
          <a:ext cx="2984579" cy="2646596"/>
          <a:chOff x="20978384" y="6211972"/>
          <a:chExt cx="2976151" cy="2696400"/>
        </a:xfrm>
      </xdr:grpSpPr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AC339FA9-90B8-C847-B8EF-B1E9C59236F2}"/>
              </a:ext>
            </a:extLst>
          </xdr:cNvPr>
          <xdr:cNvGrpSpPr/>
        </xdr:nvGrpSpPr>
        <xdr:grpSpPr>
          <a:xfrm>
            <a:off x="20978384" y="6211972"/>
            <a:ext cx="2976151" cy="2696400"/>
            <a:chOff x="21122011" y="6890679"/>
            <a:chExt cx="2983729" cy="2977900"/>
          </a:xfrm>
        </xdr:grpSpPr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87B5516-03E4-FF41-A778-AFFCFEB257D9}"/>
                </a:ext>
              </a:extLst>
            </xdr:cNvPr>
            <xdr:cNvGraphicFramePr>
              <a:graphicFrameLocks/>
            </xdr:cNvGraphicFramePr>
          </xdr:nvGraphicFramePr>
          <xdr:xfrm>
            <a:off x="21122011" y="6890679"/>
            <a:ext cx="2983729" cy="29779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cxnSp macro="">
          <xdr:nvCxnSpPr>
            <xdr:cNvPr id="17" name="Straight Connector 16">
              <a:extLst>
                <a:ext uri="{FF2B5EF4-FFF2-40B4-BE49-F238E27FC236}">
                  <a16:creationId xmlns:a16="http://schemas.microsoft.com/office/drawing/2014/main" id="{121594C5-B02F-2E47-936C-DAB8E90B6FF8}"/>
                </a:ext>
              </a:extLst>
            </xdr:cNvPr>
            <xdr:cNvCxnSpPr/>
          </xdr:nvCxnSpPr>
          <xdr:spPr>
            <a:xfrm flipH="1">
              <a:off x="21413810" y="7684069"/>
              <a:ext cx="2353402" cy="2048901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56" name="Straight Connector 55">
            <a:extLst>
              <a:ext uri="{FF2B5EF4-FFF2-40B4-BE49-F238E27FC236}">
                <a16:creationId xmlns:a16="http://schemas.microsoft.com/office/drawing/2014/main" id="{5D7C9D3F-0E9D-6F44-B7C5-1AC40643F5F2}"/>
              </a:ext>
            </a:extLst>
          </xdr:cNvPr>
          <xdr:cNvCxnSpPr/>
        </xdr:nvCxnSpPr>
        <xdr:spPr>
          <a:xfrm flipH="1">
            <a:off x="21281899" y="6949383"/>
            <a:ext cx="1883229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Connector 56">
            <a:extLst>
              <a:ext uri="{FF2B5EF4-FFF2-40B4-BE49-F238E27FC236}">
                <a16:creationId xmlns:a16="http://schemas.microsoft.com/office/drawing/2014/main" id="{E814DE0A-9E0A-DF45-B7A2-66CBF4007915}"/>
              </a:ext>
            </a:extLst>
          </xdr:cNvPr>
          <xdr:cNvCxnSpPr/>
        </xdr:nvCxnSpPr>
        <xdr:spPr>
          <a:xfrm flipH="1">
            <a:off x="21743901" y="7323300"/>
            <a:ext cx="1877283" cy="1468981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37881</xdr:colOff>
      <xdr:row>31</xdr:row>
      <xdr:rowOff>36286</xdr:rowOff>
    </xdr:from>
    <xdr:to>
      <xdr:col>23</xdr:col>
      <xdr:colOff>1404069</xdr:colOff>
      <xdr:row>44</xdr:row>
      <xdr:rowOff>142882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14B23D7B-A3D9-C543-A971-68296B259A87}"/>
            </a:ext>
          </a:extLst>
        </xdr:cNvPr>
        <xdr:cNvGrpSpPr/>
      </xdr:nvGrpSpPr>
      <xdr:grpSpPr>
        <a:xfrm>
          <a:off x="17817881" y="6093209"/>
          <a:ext cx="3007419" cy="2646596"/>
          <a:chOff x="17842783" y="6211972"/>
          <a:chExt cx="3009717" cy="2696400"/>
        </a:xfrm>
      </xdr:grpSpPr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19D44915-4548-4943-82D3-EA9B87A213D5}"/>
              </a:ext>
            </a:extLst>
          </xdr:cNvPr>
          <xdr:cNvGrpSpPr/>
        </xdr:nvGrpSpPr>
        <xdr:grpSpPr>
          <a:xfrm>
            <a:off x="17842783" y="6211972"/>
            <a:ext cx="3009717" cy="2696400"/>
            <a:chOff x="18015814" y="6890679"/>
            <a:chExt cx="3022710" cy="2977900"/>
          </a:xfrm>
        </xdr:grpSpPr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A95329E-9F62-EA40-B924-B842EDAE57BA}"/>
                </a:ext>
              </a:extLst>
            </xdr:cNvPr>
            <xdr:cNvGraphicFramePr>
              <a:graphicFrameLocks/>
            </xdr:cNvGraphicFramePr>
          </xdr:nvGraphicFramePr>
          <xdr:xfrm>
            <a:off x="18015814" y="6890679"/>
            <a:ext cx="3022710" cy="29779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95113993-FCC4-1246-B5F1-C822FD0CFE6C}"/>
                </a:ext>
              </a:extLst>
            </xdr:cNvPr>
            <xdr:cNvCxnSpPr/>
          </xdr:nvCxnSpPr>
          <xdr:spPr>
            <a:xfrm flipH="1">
              <a:off x="18344795" y="7690993"/>
              <a:ext cx="2359715" cy="2052918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58" name="Straight Connector 57">
            <a:extLst>
              <a:ext uri="{FF2B5EF4-FFF2-40B4-BE49-F238E27FC236}">
                <a16:creationId xmlns:a16="http://schemas.microsoft.com/office/drawing/2014/main" id="{8F11AD21-8BCC-5045-BBA6-16F64A0D35CA}"/>
              </a:ext>
            </a:extLst>
          </xdr:cNvPr>
          <xdr:cNvCxnSpPr/>
        </xdr:nvCxnSpPr>
        <xdr:spPr>
          <a:xfrm flipH="1">
            <a:off x="18158573" y="6950168"/>
            <a:ext cx="1875391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Straight Connector 58">
            <a:extLst>
              <a:ext uri="{FF2B5EF4-FFF2-40B4-BE49-F238E27FC236}">
                <a16:creationId xmlns:a16="http://schemas.microsoft.com/office/drawing/2014/main" id="{D9714859-2D88-8E43-8F02-AC7ECD99CB65}"/>
              </a:ext>
            </a:extLst>
          </xdr:cNvPr>
          <xdr:cNvCxnSpPr/>
        </xdr:nvCxnSpPr>
        <xdr:spPr>
          <a:xfrm flipH="1">
            <a:off x="18612737" y="7324085"/>
            <a:ext cx="1883229" cy="1468981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199572</xdr:colOff>
      <xdr:row>31</xdr:row>
      <xdr:rowOff>36286</xdr:rowOff>
    </xdr:from>
    <xdr:to>
      <xdr:col>20</xdr:col>
      <xdr:colOff>740258</xdr:colOff>
      <xdr:row>44</xdr:row>
      <xdr:rowOff>142882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7516DD57-95C8-A243-82EA-7AD6FD312098}"/>
            </a:ext>
          </a:extLst>
        </xdr:cNvPr>
        <xdr:cNvGrpSpPr/>
      </xdr:nvGrpSpPr>
      <xdr:grpSpPr>
        <a:xfrm>
          <a:off x="14697110" y="6093209"/>
          <a:ext cx="3002533" cy="2646596"/>
          <a:chOff x="14717415" y="6211972"/>
          <a:chExt cx="3005980" cy="2696400"/>
        </a:xfrm>
      </xdr:grpSpPr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4765C32C-4BC2-144D-9DA6-880FCCA3C593}"/>
              </a:ext>
            </a:extLst>
          </xdr:cNvPr>
          <xdr:cNvGrpSpPr/>
        </xdr:nvGrpSpPr>
        <xdr:grpSpPr>
          <a:xfrm>
            <a:off x="14717415" y="6211972"/>
            <a:ext cx="3005980" cy="2696400"/>
            <a:chOff x="14905972" y="6897029"/>
            <a:chExt cx="3025468" cy="2977900"/>
          </a:xfrm>
        </xdr:grpSpPr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E17DE88-E7C4-E843-BA0B-CF021CADBDA7}"/>
                </a:ext>
              </a:extLst>
            </xdr:cNvPr>
            <xdr:cNvGraphicFramePr/>
          </xdr:nvGraphicFramePr>
          <xdr:xfrm>
            <a:off x="14905972" y="6897029"/>
            <a:ext cx="3025468" cy="29779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cxnSp macro="">
          <xdr:nvCxnSpPr>
            <xdr:cNvPr id="21" name="Straight Connector 20">
              <a:extLst>
                <a:ext uri="{FF2B5EF4-FFF2-40B4-BE49-F238E27FC236}">
                  <a16:creationId xmlns:a16="http://schemas.microsoft.com/office/drawing/2014/main" id="{890AA208-A6D1-B743-880A-2EDDFE80C1EF}"/>
                </a:ext>
              </a:extLst>
            </xdr:cNvPr>
            <xdr:cNvCxnSpPr/>
          </xdr:nvCxnSpPr>
          <xdr:spPr>
            <a:xfrm flipH="1">
              <a:off x="15231324" y="7690993"/>
              <a:ext cx="2353403" cy="2052918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60" name="Straight Connector 59">
            <a:extLst>
              <a:ext uri="{FF2B5EF4-FFF2-40B4-BE49-F238E27FC236}">
                <a16:creationId xmlns:a16="http://schemas.microsoft.com/office/drawing/2014/main" id="{CE5CFDB8-8C38-8E44-AA56-83DC995607FF}"/>
              </a:ext>
            </a:extLst>
          </xdr:cNvPr>
          <xdr:cNvCxnSpPr/>
        </xdr:nvCxnSpPr>
        <xdr:spPr>
          <a:xfrm flipH="1">
            <a:off x="15039991" y="6957884"/>
            <a:ext cx="1875392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Connector 60">
            <a:extLst>
              <a:ext uri="{FF2B5EF4-FFF2-40B4-BE49-F238E27FC236}">
                <a16:creationId xmlns:a16="http://schemas.microsoft.com/office/drawing/2014/main" id="{D021B147-8F7E-B74E-B55F-8C2E9F003D4F}"/>
              </a:ext>
            </a:extLst>
          </xdr:cNvPr>
          <xdr:cNvCxnSpPr/>
        </xdr:nvCxnSpPr>
        <xdr:spPr>
          <a:xfrm flipH="1">
            <a:off x="15496046" y="7331801"/>
            <a:ext cx="1883229" cy="1468981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199572</xdr:colOff>
      <xdr:row>45</xdr:row>
      <xdr:rowOff>128848</xdr:rowOff>
    </xdr:from>
    <xdr:to>
      <xdr:col>20</xdr:col>
      <xdr:colOff>740258</xdr:colOff>
      <xdr:row>59</xdr:row>
      <xdr:rowOff>22250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675C926D-A59C-4D47-B52B-A3BB28D948F7}"/>
            </a:ext>
          </a:extLst>
        </xdr:cNvPr>
        <xdr:cNvGrpSpPr/>
      </xdr:nvGrpSpPr>
      <xdr:grpSpPr>
        <a:xfrm>
          <a:off x="14697110" y="8921156"/>
          <a:ext cx="3002533" cy="2628786"/>
          <a:chOff x="14717415" y="9093554"/>
          <a:chExt cx="3005980" cy="2682421"/>
        </a:xfrm>
      </xdr:grpSpPr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36366DC1-21BD-B64B-9AC2-4B4B0B78767C}"/>
              </a:ext>
            </a:extLst>
          </xdr:cNvPr>
          <xdr:cNvGrpSpPr/>
        </xdr:nvGrpSpPr>
        <xdr:grpSpPr>
          <a:xfrm>
            <a:off x="14717415" y="9093554"/>
            <a:ext cx="3005980" cy="2682421"/>
            <a:chOff x="14867872" y="10070399"/>
            <a:chExt cx="3025468" cy="2985576"/>
          </a:xfrm>
        </xdr:grpSpPr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051FAF5-9905-EF43-939C-DFFA9A357CA5}"/>
                </a:ext>
              </a:extLst>
            </xdr:cNvPr>
            <xdr:cNvGraphicFramePr>
              <a:graphicFrameLocks/>
            </xdr:cNvGraphicFramePr>
          </xdr:nvGraphicFramePr>
          <xdr:xfrm>
            <a:off x="14867872" y="10070399"/>
            <a:ext cx="3025468" cy="298557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cxnSp macro="">
          <xdr:nvCxnSpPr>
            <xdr:cNvPr id="16" name="Straight Connector 15">
              <a:extLst>
                <a:ext uri="{FF2B5EF4-FFF2-40B4-BE49-F238E27FC236}">
                  <a16:creationId xmlns:a16="http://schemas.microsoft.com/office/drawing/2014/main" id="{853C6240-82C5-1048-A3EE-7D2FA1D37C12}"/>
                </a:ext>
              </a:extLst>
            </xdr:cNvPr>
            <xdr:cNvCxnSpPr/>
          </xdr:nvCxnSpPr>
          <xdr:spPr>
            <a:xfrm flipH="1">
              <a:off x="15179147" y="10882520"/>
              <a:ext cx="2353403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62" name="Straight Connector 61">
            <a:extLst>
              <a:ext uri="{FF2B5EF4-FFF2-40B4-BE49-F238E27FC236}">
                <a16:creationId xmlns:a16="http://schemas.microsoft.com/office/drawing/2014/main" id="{B938B657-73F2-2844-9BB7-0247E56D7C6D}"/>
              </a:ext>
            </a:extLst>
          </xdr:cNvPr>
          <xdr:cNvCxnSpPr/>
        </xdr:nvCxnSpPr>
        <xdr:spPr>
          <a:xfrm flipH="1">
            <a:off x="15031632" y="9825229"/>
            <a:ext cx="1875392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Connector 62">
            <a:extLst>
              <a:ext uri="{FF2B5EF4-FFF2-40B4-BE49-F238E27FC236}">
                <a16:creationId xmlns:a16="http://schemas.microsoft.com/office/drawing/2014/main" id="{07010B56-1E25-724E-B704-DC6A31F8B2A7}"/>
              </a:ext>
            </a:extLst>
          </xdr:cNvPr>
          <xdr:cNvCxnSpPr/>
        </xdr:nvCxnSpPr>
        <xdr:spPr>
          <a:xfrm flipH="1">
            <a:off x="15487687" y="10199145"/>
            <a:ext cx="1883229" cy="1478753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37881</xdr:colOff>
      <xdr:row>45</xdr:row>
      <xdr:rowOff>128848</xdr:rowOff>
    </xdr:from>
    <xdr:to>
      <xdr:col>23</xdr:col>
      <xdr:colOff>1404069</xdr:colOff>
      <xdr:row>59</xdr:row>
      <xdr:rowOff>22250</xdr:rowOff>
    </xdr:to>
    <xdr:grpSp>
      <xdr:nvGrpSpPr>
        <xdr:cNvPr id="89" name="Group 88">
          <a:extLst>
            <a:ext uri="{FF2B5EF4-FFF2-40B4-BE49-F238E27FC236}">
              <a16:creationId xmlns:a16="http://schemas.microsoft.com/office/drawing/2014/main" id="{36B08F0A-6B7C-9F41-B0C9-DBC3C13CB91A}"/>
            </a:ext>
          </a:extLst>
        </xdr:cNvPr>
        <xdr:cNvGrpSpPr/>
      </xdr:nvGrpSpPr>
      <xdr:grpSpPr>
        <a:xfrm>
          <a:off x="17817881" y="8921156"/>
          <a:ext cx="3007419" cy="2628786"/>
          <a:chOff x="17842783" y="9093554"/>
          <a:chExt cx="3009717" cy="2682421"/>
        </a:xfrm>
      </xdr:grpSpPr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8ED8A26D-F823-9843-B2E6-2E0BFBC03BF0}"/>
              </a:ext>
            </a:extLst>
          </xdr:cNvPr>
          <xdr:cNvGrpSpPr/>
        </xdr:nvGrpSpPr>
        <xdr:grpSpPr>
          <a:xfrm>
            <a:off x="17842783" y="9093554"/>
            <a:ext cx="3009717" cy="2682421"/>
            <a:chOff x="17977714" y="10064049"/>
            <a:chExt cx="3022710" cy="2985576"/>
          </a:xfrm>
        </xdr:grpSpPr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B3DAF9F2-E307-264A-B250-2B1D2016F080}"/>
                </a:ext>
              </a:extLst>
            </xdr:cNvPr>
            <xdr:cNvGraphicFramePr>
              <a:graphicFrameLocks/>
            </xdr:cNvGraphicFramePr>
          </xdr:nvGraphicFramePr>
          <xdr:xfrm>
            <a:off x="17977714" y="10064049"/>
            <a:ext cx="3022710" cy="298557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cxnSp macro="">
          <xdr:nvCxnSpPr>
            <xdr:cNvPr id="18" name="Straight Connector 17">
              <a:extLst>
                <a:ext uri="{FF2B5EF4-FFF2-40B4-BE49-F238E27FC236}">
                  <a16:creationId xmlns:a16="http://schemas.microsoft.com/office/drawing/2014/main" id="{66C90566-F53E-FF44-B757-9BE448788C0E}"/>
                </a:ext>
              </a:extLst>
            </xdr:cNvPr>
            <xdr:cNvCxnSpPr/>
          </xdr:nvCxnSpPr>
          <xdr:spPr>
            <a:xfrm flipH="1">
              <a:off x="18272224" y="10877038"/>
              <a:ext cx="2359715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64" name="Straight Connector 63">
            <a:extLst>
              <a:ext uri="{FF2B5EF4-FFF2-40B4-BE49-F238E27FC236}">
                <a16:creationId xmlns:a16="http://schemas.microsoft.com/office/drawing/2014/main" id="{093394E9-FC36-234F-BEDC-AEAC8514298C}"/>
              </a:ext>
            </a:extLst>
          </xdr:cNvPr>
          <xdr:cNvCxnSpPr/>
        </xdr:nvCxnSpPr>
        <xdr:spPr>
          <a:xfrm flipH="1">
            <a:off x="18165648" y="9816869"/>
            <a:ext cx="1875391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1D7E4C67-F1A0-A246-8E25-A785F941F6A9}"/>
              </a:ext>
            </a:extLst>
          </xdr:cNvPr>
          <xdr:cNvCxnSpPr/>
        </xdr:nvCxnSpPr>
        <xdr:spPr>
          <a:xfrm flipH="1">
            <a:off x="18619812" y="10190785"/>
            <a:ext cx="1883229" cy="1478753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1529953</xdr:colOff>
      <xdr:row>45</xdr:row>
      <xdr:rowOff>128848</xdr:rowOff>
    </xdr:from>
    <xdr:to>
      <xdr:col>27</xdr:col>
      <xdr:colOff>379665</xdr:colOff>
      <xdr:row>59</xdr:row>
      <xdr:rowOff>30875</xdr:rowOff>
    </xdr:to>
    <xdr:grpSp>
      <xdr:nvGrpSpPr>
        <xdr:cNvPr id="88" name="Group 87">
          <a:extLst>
            <a:ext uri="{FF2B5EF4-FFF2-40B4-BE49-F238E27FC236}">
              <a16:creationId xmlns:a16="http://schemas.microsoft.com/office/drawing/2014/main" id="{9FCF54B3-F961-DD4E-83DC-364E2BFE88F5}"/>
            </a:ext>
          </a:extLst>
        </xdr:cNvPr>
        <xdr:cNvGrpSpPr/>
      </xdr:nvGrpSpPr>
      <xdr:grpSpPr>
        <a:xfrm>
          <a:off x="20951184" y="8921156"/>
          <a:ext cx="2991866" cy="2637411"/>
          <a:chOff x="20978384" y="9093554"/>
          <a:chExt cx="2983438" cy="2691046"/>
        </a:xfrm>
      </xdr:grpSpPr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F214DDE3-99B8-874B-97CC-E3CB4E50912E}"/>
              </a:ext>
            </a:extLst>
          </xdr:cNvPr>
          <xdr:cNvGrpSpPr/>
        </xdr:nvGrpSpPr>
        <xdr:grpSpPr>
          <a:xfrm>
            <a:off x="20978384" y="9093554"/>
            <a:ext cx="2983438" cy="2691046"/>
            <a:chOff x="21116896" y="10078148"/>
            <a:chExt cx="2991016" cy="2994201"/>
          </a:xfrm>
        </xdr:grpSpPr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8B72253C-3FC1-0646-9D24-AEBE0D797211}"/>
                </a:ext>
              </a:extLst>
            </xdr:cNvPr>
            <xdr:cNvGraphicFramePr>
              <a:graphicFrameLocks/>
            </xdr:cNvGraphicFramePr>
          </xdr:nvGraphicFramePr>
          <xdr:xfrm>
            <a:off x="21116896" y="10078148"/>
            <a:ext cx="2991016" cy="29942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B41854F0-4D23-7241-A2CD-499FBC0CDE8D}"/>
                </a:ext>
              </a:extLst>
            </xdr:cNvPr>
            <xdr:cNvCxnSpPr/>
          </xdr:nvCxnSpPr>
          <xdr:spPr>
            <a:xfrm flipH="1">
              <a:off x="21421982" y="10895180"/>
              <a:ext cx="2353404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66" name="Straight Connector 65">
            <a:extLst>
              <a:ext uri="{FF2B5EF4-FFF2-40B4-BE49-F238E27FC236}">
                <a16:creationId xmlns:a16="http://schemas.microsoft.com/office/drawing/2014/main" id="{0AFEA765-E0F3-A64A-B3F9-4B0BF0B7FAF8}"/>
              </a:ext>
            </a:extLst>
          </xdr:cNvPr>
          <xdr:cNvCxnSpPr/>
        </xdr:nvCxnSpPr>
        <xdr:spPr>
          <a:xfrm flipH="1">
            <a:off x="21292413" y="9824585"/>
            <a:ext cx="1875392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Straight Connector 66">
            <a:extLst>
              <a:ext uri="{FF2B5EF4-FFF2-40B4-BE49-F238E27FC236}">
                <a16:creationId xmlns:a16="http://schemas.microsoft.com/office/drawing/2014/main" id="{72C25ADF-AAFA-F34D-8CA2-C0419E6C7B66}"/>
              </a:ext>
            </a:extLst>
          </xdr:cNvPr>
          <xdr:cNvCxnSpPr/>
        </xdr:nvCxnSpPr>
        <xdr:spPr>
          <a:xfrm flipH="1">
            <a:off x="21746577" y="10198501"/>
            <a:ext cx="1885121" cy="1478753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498262</xdr:colOff>
      <xdr:row>45</xdr:row>
      <xdr:rowOff>128848</xdr:rowOff>
    </xdr:from>
    <xdr:to>
      <xdr:col>31</xdr:col>
      <xdr:colOff>182545</xdr:colOff>
      <xdr:row>59</xdr:row>
      <xdr:rowOff>30875</xdr:rowOff>
    </xdr:to>
    <xdr:grpSp>
      <xdr:nvGrpSpPr>
        <xdr:cNvPr id="87" name="Group 86">
          <a:extLst>
            <a:ext uri="{FF2B5EF4-FFF2-40B4-BE49-F238E27FC236}">
              <a16:creationId xmlns:a16="http://schemas.microsoft.com/office/drawing/2014/main" id="{73D61090-D248-9D44-BFB0-2F3C8BF145C2}"/>
            </a:ext>
          </a:extLst>
        </xdr:cNvPr>
        <xdr:cNvGrpSpPr/>
      </xdr:nvGrpSpPr>
      <xdr:grpSpPr>
        <a:xfrm>
          <a:off x="24061647" y="8921156"/>
          <a:ext cx="2966744" cy="2637411"/>
          <a:chOff x="24080419" y="9093554"/>
          <a:chExt cx="2971342" cy="2691046"/>
        </a:xfrm>
      </xdr:grpSpPr>
      <xdr:grpSp>
        <xdr:nvGrpSpPr>
          <xdr:cNvPr id="47" name="Group 46">
            <a:extLst>
              <a:ext uri="{FF2B5EF4-FFF2-40B4-BE49-F238E27FC236}">
                <a16:creationId xmlns:a16="http://schemas.microsoft.com/office/drawing/2014/main" id="{E32536FD-6DA9-AC42-BB22-D2C933D58E62}"/>
              </a:ext>
            </a:extLst>
          </xdr:cNvPr>
          <xdr:cNvGrpSpPr/>
        </xdr:nvGrpSpPr>
        <xdr:grpSpPr>
          <a:xfrm>
            <a:off x="24080419" y="9093554"/>
            <a:ext cx="2971342" cy="2691046"/>
            <a:chOff x="24231314" y="10067263"/>
            <a:chExt cx="2997327" cy="2994201"/>
          </a:xfrm>
        </xdr:grpSpPr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CE39F60D-5F61-5641-A4E3-66FBBCFB9DEF}"/>
                </a:ext>
              </a:extLst>
            </xdr:cNvPr>
            <xdr:cNvGraphicFramePr>
              <a:graphicFrameLocks/>
            </xdr:cNvGraphicFramePr>
          </xdr:nvGraphicFramePr>
          <xdr:xfrm>
            <a:off x="24231314" y="10067263"/>
            <a:ext cx="2997327" cy="29942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cxnSp macro="">
          <xdr:nvCxnSpPr>
            <xdr:cNvPr id="29" name="Straight Connector 28">
              <a:extLst>
                <a:ext uri="{FF2B5EF4-FFF2-40B4-BE49-F238E27FC236}">
                  <a16:creationId xmlns:a16="http://schemas.microsoft.com/office/drawing/2014/main" id="{FD51774B-5BE3-9143-BDEE-297310479FAF}"/>
                </a:ext>
              </a:extLst>
            </xdr:cNvPr>
            <xdr:cNvCxnSpPr/>
          </xdr:nvCxnSpPr>
          <xdr:spPr>
            <a:xfrm flipH="1">
              <a:off x="24549021" y="10884295"/>
              <a:ext cx="2353405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68" name="Straight Connector 67">
            <a:extLst>
              <a:ext uri="{FF2B5EF4-FFF2-40B4-BE49-F238E27FC236}">
                <a16:creationId xmlns:a16="http://schemas.microsoft.com/office/drawing/2014/main" id="{FBE957AB-5E03-A44C-ACE3-E0C8BF24DEC9}"/>
              </a:ext>
            </a:extLst>
          </xdr:cNvPr>
          <xdr:cNvCxnSpPr/>
        </xdr:nvCxnSpPr>
        <xdr:spPr>
          <a:xfrm flipH="1">
            <a:off x="24376310" y="9832301"/>
            <a:ext cx="1877283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Straight Connector 68">
            <a:extLst>
              <a:ext uri="{FF2B5EF4-FFF2-40B4-BE49-F238E27FC236}">
                <a16:creationId xmlns:a16="http://schemas.microsoft.com/office/drawing/2014/main" id="{3ABE042C-5919-844E-8D94-D22836CF2466}"/>
              </a:ext>
            </a:extLst>
          </xdr:cNvPr>
          <xdr:cNvCxnSpPr/>
        </xdr:nvCxnSpPr>
        <xdr:spPr>
          <a:xfrm flipH="1">
            <a:off x="24832366" y="10206217"/>
            <a:ext cx="1883229" cy="1478753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1529953</xdr:colOff>
      <xdr:row>60</xdr:row>
      <xdr:rowOff>3383</xdr:rowOff>
    </xdr:from>
    <xdr:to>
      <xdr:col>27</xdr:col>
      <xdr:colOff>392427</xdr:colOff>
      <xdr:row>73</xdr:row>
      <xdr:rowOff>83328</xdr:rowOff>
    </xdr:to>
    <xdr:grpSp>
      <xdr:nvGrpSpPr>
        <xdr:cNvPr id="93" name="Group 92">
          <a:extLst>
            <a:ext uri="{FF2B5EF4-FFF2-40B4-BE49-F238E27FC236}">
              <a16:creationId xmlns:a16="http://schemas.microsoft.com/office/drawing/2014/main" id="{2B4DF861-E268-3742-822F-8010752122D0}"/>
            </a:ext>
          </a:extLst>
        </xdr:cNvPr>
        <xdr:cNvGrpSpPr/>
      </xdr:nvGrpSpPr>
      <xdr:grpSpPr>
        <a:xfrm>
          <a:off x="20951184" y="11726460"/>
          <a:ext cx="3004628" cy="2619945"/>
          <a:chOff x="20978384" y="11956324"/>
          <a:chExt cx="2996200" cy="2669749"/>
        </a:xfrm>
      </xdr:grpSpPr>
      <xdr:grpSp>
        <xdr:nvGrpSpPr>
          <xdr:cNvPr id="48" name="Group 47">
            <a:extLst>
              <a:ext uri="{FF2B5EF4-FFF2-40B4-BE49-F238E27FC236}">
                <a16:creationId xmlns:a16="http://schemas.microsoft.com/office/drawing/2014/main" id="{AC11BD65-052F-1A4E-A9EE-184F63C9BC55}"/>
              </a:ext>
            </a:extLst>
          </xdr:cNvPr>
          <xdr:cNvGrpSpPr/>
        </xdr:nvGrpSpPr>
        <xdr:grpSpPr>
          <a:xfrm>
            <a:off x="20978384" y="11956324"/>
            <a:ext cx="2996200" cy="2669749"/>
            <a:chOff x="21098276" y="13291851"/>
            <a:chExt cx="3003778" cy="2972903"/>
          </a:xfrm>
        </xdr:grpSpPr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9E4B4937-286B-1948-8BE6-C9A8544FC4E7}"/>
                </a:ext>
              </a:extLst>
            </xdr:cNvPr>
            <xdr:cNvGraphicFramePr>
              <a:graphicFrameLocks/>
            </xdr:cNvGraphicFramePr>
          </xdr:nvGraphicFramePr>
          <xdr:xfrm>
            <a:off x="21098276" y="13291851"/>
            <a:ext cx="3003778" cy="29729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69E8F0E4-A2DE-864C-A5D0-D997E4A6A4F2}"/>
                </a:ext>
              </a:extLst>
            </xdr:cNvPr>
            <xdr:cNvCxnSpPr/>
          </xdr:nvCxnSpPr>
          <xdr:spPr>
            <a:xfrm flipH="1">
              <a:off x="21412464" y="14069443"/>
              <a:ext cx="2353404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70" name="Straight Connector 69">
            <a:extLst>
              <a:ext uri="{FF2B5EF4-FFF2-40B4-BE49-F238E27FC236}">
                <a16:creationId xmlns:a16="http://schemas.microsoft.com/office/drawing/2014/main" id="{0AE36F89-2E16-A64A-8D80-6AFA0E3A1893}"/>
              </a:ext>
            </a:extLst>
          </xdr:cNvPr>
          <xdr:cNvCxnSpPr/>
        </xdr:nvCxnSpPr>
        <xdr:spPr>
          <a:xfrm flipH="1">
            <a:off x="21291770" y="12661189"/>
            <a:ext cx="1875392" cy="1478753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Straight Connector 70">
            <a:extLst>
              <a:ext uri="{FF2B5EF4-FFF2-40B4-BE49-F238E27FC236}">
                <a16:creationId xmlns:a16="http://schemas.microsoft.com/office/drawing/2014/main" id="{1D218AB2-ADB2-9346-9FD4-09D6A52EF659}"/>
              </a:ext>
            </a:extLst>
          </xdr:cNvPr>
          <xdr:cNvCxnSpPr/>
        </xdr:nvCxnSpPr>
        <xdr:spPr>
          <a:xfrm flipH="1">
            <a:off x="21745934" y="13035106"/>
            <a:ext cx="1885121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37881</xdr:colOff>
      <xdr:row>60</xdr:row>
      <xdr:rowOff>3383</xdr:rowOff>
    </xdr:from>
    <xdr:to>
      <xdr:col>23</xdr:col>
      <xdr:colOff>1404069</xdr:colOff>
      <xdr:row>73</xdr:row>
      <xdr:rowOff>96028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2AE6549F-7780-1A4C-A486-07125C1C9DBC}"/>
            </a:ext>
          </a:extLst>
        </xdr:cNvPr>
        <xdr:cNvGrpSpPr/>
      </xdr:nvGrpSpPr>
      <xdr:grpSpPr>
        <a:xfrm>
          <a:off x="17817881" y="11726460"/>
          <a:ext cx="3007419" cy="2632645"/>
          <a:chOff x="17842783" y="11956324"/>
          <a:chExt cx="3009717" cy="2682449"/>
        </a:xfrm>
      </xdr:grpSpPr>
      <xdr:grpSp>
        <xdr:nvGrpSpPr>
          <xdr:cNvPr id="49" name="Group 48">
            <a:extLst>
              <a:ext uri="{FF2B5EF4-FFF2-40B4-BE49-F238E27FC236}">
                <a16:creationId xmlns:a16="http://schemas.microsoft.com/office/drawing/2014/main" id="{1C1F2C29-94DD-024E-91B4-51412FB66E12}"/>
              </a:ext>
            </a:extLst>
          </xdr:cNvPr>
          <xdr:cNvGrpSpPr/>
        </xdr:nvGrpSpPr>
        <xdr:grpSpPr>
          <a:xfrm>
            <a:off x="17842783" y="11956324"/>
            <a:ext cx="3009717" cy="2682449"/>
            <a:chOff x="17963557" y="13300477"/>
            <a:chExt cx="3022710" cy="2972903"/>
          </a:xfrm>
        </xdr:grpSpPr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AE31136A-5A87-8745-AFB5-1F0F8B727308}"/>
                </a:ext>
              </a:extLst>
            </xdr:cNvPr>
            <xdr:cNvGraphicFramePr>
              <a:graphicFrameLocks/>
            </xdr:cNvGraphicFramePr>
          </xdr:nvGraphicFramePr>
          <xdr:xfrm>
            <a:off x="17963557" y="13300477"/>
            <a:ext cx="3022710" cy="29729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  <xdr:cxnSp macro="">
          <xdr:nvCxnSpPr>
            <xdr:cNvPr id="22" name="Straight Connector 21">
              <a:extLst>
                <a:ext uri="{FF2B5EF4-FFF2-40B4-BE49-F238E27FC236}">
                  <a16:creationId xmlns:a16="http://schemas.microsoft.com/office/drawing/2014/main" id="{A3A95A30-F081-A14C-A97B-CFE260C7DBFA}"/>
                </a:ext>
              </a:extLst>
            </xdr:cNvPr>
            <xdr:cNvCxnSpPr/>
          </xdr:nvCxnSpPr>
          <xdr:spPr>
            <a:xfrm flipH="1">
              <a:off x="18290366" y="14078069"/>
              <a:ext cx="2359715" cy="2052917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72" name="Straight Connector 71">
            <a:extLst>
              <a:ext uri="{FF2B5EF4-FFF2-40B4-BE49-F238E27FC236}">
                <a16:creationId xmlns:a16="http://schemas.microsoft.com/office/drawing/2014/main" id="{1220941F-6F2F-6F4B-A233-263BEED3BAE0}"/>
              </a:ext>
            </a:extLst>
          </xdr:cNvPr>
          <xdr:cNvCxnSpPr/>
        </xdr:nvCxnSpPr>
        <xdr:spPr>
          <a:xfrm flipH="1">
            <a:off x="18158572" y="12679195"/>
            <a:ext cx="1875391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Straight Connector 72">
            <a:extLst>
              <a:ext uri="{FF2B5EF4-FFF2-40B4-BE49-F238E27FC236}">
                <a16:creationId xmlns:a16="http://schemas.microsoft.com/office/drawing/2014/main" id="{91F225EB-D3F3-8F41-9B37-D25B87FC15BB}"/>
              </a:ext>
            </a:extLst>
          </xdr:cNvPr>
          <xdr:cNvCxnSpPr/>
        </xdr:nvCxnSpPr>
        <xdr:spPr>
          <a:xfrm flipH="1">
            <a:off x="18612736" y="13053112"/>
            <a:ext cx="1883229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199572</xdr:colOff>
      <xdr:row>60</xdr:row>
      <xdr:rowOff>3383</xdr:rowOff>
    </xdr:from>
    <xdr:to>
      <xdr:col>20</xdr:col>
      <xdr:colOff>740258</xdr:colOff>
      <xdr:row>73</xdr:row>
      <xdr:rowOff>96028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40A89D7A-8008-284B-A98D-39BA924EB38C}"/>
            </a:ext>
          </a:extLst>
        </xdr:cNvPr>
        <xdr:cNvGrpSpPr/>
      </xdr:nvGrpSpPr>
      <xdr:grpSpPr>
        <a:xfrm>
          <a:off x="14697110" y="11726460"/>
          <a:ext cx="3002533" cy="2632645"/>
          <a:chOff x="14717415" y="11956324"/>
          <a:chExt cx="3005980" cy="2682449"/>
        </a:xfrm>
      </xdr:grpSpPr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E8CC7326-C52E-474E-B99D-B51E4138AE77}"/>
              </a:ext>
            </a:extLst>
          </xdr:cNvPr>
          <xdr:cNvGrpSpPr/>
        </xdr:nvGrpSpPr>
        <xdr:grpSpPr>
          <a:xfrm>
            <a:off x="14717415" y="11956324"/>
            <a:ext cx="3005980" cy="2682449"/>
            <a:chOff x="14853715" y="13306827"/>
            <a:chExt cx="3025468" cy="2972903"/>
          </a:xfrm>
        </xdr:grpSpPr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5FEDA490-519C-3448-B8CE-F0F09142F9F6}"/>
                </a:ext>
              </a:extLst>
            </xdr:cNvPr>
            <xdr:cNvGraphicFramePr>
              <a:graphicFrameLocks/>
            </xdr:cNvGraphicFramePr>
          </xdr:nvGraphicFramePr>
          <xdr:xfrm>
            <a:off x="14853715" y="13306827"/>
            <a:ext cx="3025468" cy="29729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5"/>
            </a:graphicData>
          </a:graphic>
        </xdr:graphicFrame>
        <xdr:cxnSp macro="">
          <xdr:nvCxnSpPr>
            <xdr:cNvPr id="15" name="Straight Connector 14">
              <a:extLst>
                <a:ext uri="{FF2B5EF4-FFF2-40B4-BE49-F238E27FC236}">
                  <a16:creationId xmlns:a16="http://schemas.microsoft.com/office/drawing/2014/main" id="{FB80B540-BF60-EB42-8630-FBF74198FA89}"/>
                </a:ext>
              </a:extLst>
            </xdr:cNvPr>
            <xdr:cNvCxnSpPr/>
          </xdr:nvCxnSpPr>
          <xdr:spPr>
            <a:xfrm flipH="1">
              <a:off x="15172724" y="14104554"/>
              <a:ext cx="2353403" cy="20481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74" name="Straight Connector 73">
            <a:extLst>
              <a:ext uri="{FF2B5EF4-FFF2-40B4-BE49-F238E27FC236}">
                <a16:creationId xmlns:a16="http://schemas.microsoft.com/office/drawing/2014/main" id="{40824D56-6234-D543-A765-31BB8FCB4745}"/>
              </a:ext>
            </a:extLst>
          </xdr:cNvPr>
          <xdr:cNvCxnSpPr/>
        </xdr:nvCxnSpPr>
        <xdr:spPr>
          <a:xfrm flipH="1">
            <a:off x="15039990" y="12670835"/>
            <a:ext cx="1875392" cy="1478753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29AE36EA-EC69-F847-A91B-4B1C3BAABF19}"/>
              </a:ext>
            </a:extLst>
          </xdr:cNvPr>
          <xdr:cNvCxnSpPr/>
        </xdr:nvCxnSpPr>
        <xdr:spPr>
          <a:xfrm flipH="1">
            <a:off x="15496045" y="13044752"/>
            <a:ext cx="1883229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199572</xdr:colOff>
      <xdr:row>74</xdr:row>
      <xdr:rowOff>68207</xdr:rowOff>
    </xdr:from>
    <xdr:to>
      <xdr:col>20</xdr:col>
      <xdr:colOff>718426</xdr:colOff>
      <xdr:row>87</xdr:row>
      <xdr:rowOff>191104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3028CF63-387F-A844-964A-BC1843F3D1C4}"/>
            </a:ext>
          </a:extLst>
        </xdr:cNvPr>
        <xdr:cNvGrpSpPr/>
      </xdr:nvGrpSpPr>
      <xdr:grpSpPr>
        <a:xfrm>
          <a:off x="14697110" y="14526669"/>
          <a:ext cx="2980701" cy="2662897"/>
          <a:chOff x="14717415" y="14810168"/>
          <a:chExt cx="2984148" cy="2712701"/>
        </a:xfrm>
      </xdr:grpSpPr>
      <xdr:grpSp>
        <xdr:nvGrpSpPr>
          <xdr:cNvPr id="39" name="Group 38">
            <a:extLst>
              <a:ext uri="{FF2B5EF4-FFF2-40B4-BE49-F238E27FC236}">
                <a16:creationId xmlns:a16="http://schemas.microsoft.com/office/drawing/2014/main" id="{5BECB30B-DF22-AB41-813B-F1F9D4B9B60E}"/>
              </a:ext>
            </a:extLst>
          </xdr:cNvPr>
          <xdr:cNvGrpSpPr/>
        </xdr:nvGrpSpPr>
        <xdr:grpSpPr>
          <a:xfrm>
            <a:off x="14717415" y="14810168"/>
            <a:ext cx="2984148" cy="2712701"/>
            <a:chOff x="14846102" y="16474740"/>
            <a:chExt cx="3003636" cy="2994201"/>
          </a:xfrm>
        </xdr:grpSpPr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308A54D8-DB96-E740-A9FF-0F836C6E4B75}"/>
                </a:ext>
              </a:extLst>
            </xdr:cNvPr>
            <xdr:cNvGraphicFramePr>
              <a:graphicFrameLocks/>
            </xdr:cNvGraphicFramePr>
          </xdr:nvGraphicFramePr>
          <xdr:xfrm>
            <a:off x="14846102" y="16474740"/>
            <a:ext cx="3003636" cy="29942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6"/>
            </a:graphicData>
          </a:graphic>
        </xdr:graphicFrame>
        <xdr:cxnSp macro="">
          <xdr:nvCxnSpPr>
            <xdr:cNvPr id="25" name="Straight Connector 24">
              <a:extLst>
                <a:ext uri="{FF2B5EF4-FFF2-40B4-BE49-F238E27FC236}">
                  <a16:creationId xmlns:a16="http://schemas.microsoft.com/office/drawing/2014/main" id="{A4E57394-8496-6949-B9C7-6F0A10376E1C}"/>
                </a:ext>
              </a:extLst>
            </xdr:cNvPr>
            <xdr:cNvCxnSpPr/>
          </xdr:nvCxnSpPr>
          <xdr:spPr>
            <a:xfrm flipH="1">
              <a:off x="15163809" y="17291772"/>
              <a:ext cx="2353403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76" name="Straight Connector 75">
            <a:extLst>
              <a:ext uri="{FF2B5EF4-FFF2-40B4-BE49-F238E27FC236}">
                <a16:creationId xmlns:a16="http://schemas.microsoft.com/office/drawing/2014/main" id="{47A9C013-9413-1A4E-A6CD-652D3651FBD4}"/>
              </a:ext>
            </a:extLst>
          </xdr:cNvPr>
          <xdr:cNvCxnSpPr/>
        </xdr:nvCxnSpPr>
        <xdr:spPr>
          <a:xfrm flipH="1">
            <a:off x="15031631" y="15547952"/>
            <a:ext cx="1875392" cy="1468980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Straight Connector 76">
            <a:extLst>
              <a:ext uri="{FF2B5EF4-FFF2-40B4-BE49-F238E27FC236}">
                <a16:creationId xmlns:a16="http://schemas.microsoft.com/office/drawing/2014/main" id="{FCA805E0-3CC1-5D48-AF1A-007C3D16F40C}"/>
              </a:ext>
            </a:extLst>
          </xdr:cNvPr>
          <xdr:cNvCxnSpPr/>
        </xdr:nvCxnSpPr>
        <xdr:spPr>
          <a:xfrm flipH="1">
            <a:off x="15487686" y="15921867"/>
            <a:ext cx="1883229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37881</xdr:colOff>
      <xdr:row>74</xdr:row>
      <xdr:rowOff>68207</xdr:rowOff>
    </xdr:from>
    <xdr:to>
      <xdr:col>23</xdr:col>
      <xdr:colOff>1404069</xdr:colOff>
      <xdr:row>87</xdr:row>
      <xdr:rowOff>191104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CA261D82-3531-E541-80BE-2F60473C1BB6}"/>
            </a:ext>
          </a:extLst>
        </xdr:cNvPr>
        <xdr:cNvGrpSpPr/>
      </xdr:nvGrpSpPr>
      <xdr:grpSpPr>
        <a:xfrm>
          <a:off x="17817881" y="14526669"/>
          <a:ext cx="3007419" cy="2662897"/>
          <a:chOff x="17842783" y="14810168"/>
          <a:chExt cx="3009717" cy="2712701"/>
        </a:xfrm>
      </xdr:grpSpPr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26368709-8E8C-334B-804F-884E09F3A800}"/>
              </a:ext>
            </a:extLst>
          </xdr:cNvPr>
          <xdr:cNvGrpSpPr/>
        </xdr:nvGrpSpPr>
        <xdr:grpSpPr>
          <a:xfrm>
            <a:off x="17842783" y="14810168"/>
            <a:ext cx="3009717" cy="2712701"/>
            <a:chOff x="17981937" y="16489491"/>
            <a:chExt cx="3022710" cy="2994201"/>
          </a:xfrm>
        </xdr:grpSpPr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2B1E529E-E8D0-C942-8BA6-642E63AFC192}"/>
                </a:ext>
              </a:extLst>
            </xdr:cNvPr>
            <xdr:cNvGraphicFramePr>
              <a:graphicFrameLocks/>
            </xdr:cNvGraphicFramePr>
          </xdr:nvGraphicFramePr>
          <xdr:xfrm>
            <a:off x="17981937" y="16489491"/>
            <a:ext cx="3022710" cy="29942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7"/>
            </a:graphicData>
          </a:graphic>
        </xdr:graphicFrame>
        <xdr:cxnSp macro="">
          <xdr:nvCxnSpPr>
            <xdr:cNvPr id="33" name="Straight Connector 32">
              <a:extLst>
                <a:ext uri="{FF2B5EF4-FFF2-40B4-BE49-F238E27FC236}">
                  <a16:creationId xmlns:a16="http://schemas.microsoft.com/office/drawing/2014/main" id="{D9429368-E39D-8E43-9269-DBBE30C148BC}"/>
                </a:ext>
              </a:extLst>
            </xdr:cNvPr>
            <xdr:cNvCxnSpPr/>
          </xdr:nvCxnSpPr>
          <xdr:spPr>
            <a:xfrm flipH="1">
              <a:off x="18308746" y="17288381"/>
              <a:ext cx="2359715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3E271E2C-6660-544D-8E7E-F4F3E96437D2}"/>
              </a:ext>
            </a:extLst>
          </xdr:cNvPr>
          <xdr:cNvCxnSpPr/>
        </xdr:nvCxnSpPr>
        <xdr:spPr>
          <a:xfrm flipH="1">
            <a:off x="18165646" y="15545896"/>
            <a:ext cx="1875391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7DF8B152-2D28-4D45-B52A-BD45B0941602}"/>
              </a:ext>
            </a:extLst>
          </xdr:cNvPr>
          <xdr:cNvCxnSpPr/>
        </xdr:nvCxnSpPr>
        <xdr:spPr>
          <a:xfrm flipH="1">
            <a:off x="18619810" y="15929583"/>
            <a:ext cx="1883229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199572</xdr:colOff>
      <xdr:row>88</xdr:row>
      <xdr:rowOff>163285</xdr:rowOff>
    </xdr:from>
    <xdr:to>
      <xdr:col>20</xdr:col>
      <xdr:colOff>731188</xdr:colOff>
      <xdr:row>102</xdr:row>
      <xdr:rowOff>65312</xdr:rowOff>
    </xdr:to>
    <xdr:grpSp>
      <xdr:nvGrpSpPr>
        <xdr:cNvPr id="96" name="Group 95">
          <a:extLst>
            <a:ext uri="{FF2B5EF4-FFF2-40B4-BE49-F238E27FC236}">
              <a16:creationId xmlns:a16="http://schemas.microsoft.com/office/drawing/2014/main" id="{0ADCB2F1-7EF6-1D42-871D-D031A3EF7155}"/>
            </a:ext>
          </a:extLst>
        </xdr:cNvPr>
        <xdr:cNvGrpSpPr/>
      </xdr:nvGrpSpPr>
      <xdr:grpSpPr>
        <a:xfrm>
          <a:off x="14697110" y="17357131"/>
          <a:ext cx="2993463" cy="2637412"/>
          <a:chOff x="14717415" y="17694265"/>
          <a:chExt cx="2996910" cy="2691047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6A78B63E-5A5C-8C40-81F2-E43D99A795D0}"/>
              </a:ext>
            </a:extLst>
          </xdr:cNvPr>
          <xdr:cNvGrpSpPr/>
        </xdr:nvGrpSpPr>
        <xdr:grpSpPr>
          <a:xfrm>
            <a:off x="14717415" y="17694265"/>
            <a:ext cx="2996910" cy="2691047"/>
            <a:chOff x="14832181" y="19599807"/>
            <a:chExt cx="3016398" cy="2994201"/>
          </a:xfrm>
        </xdr:grpSpPr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4CBF3EAA-D6A4-4247-BAD5-8CBE7C5CD691}"/>
                </a:ext>
              </a:extLst>
            </xdr:cNvPr>
            <xdr:cNvGraphicFramePr>
              <a:graphicFrameLocks/>
            </xdr:cNvGraphicFramePr>
          </xdr:nvGraphicFramePr>
          <xdr:xfrm>
            <a:off x="14832181" y="19599807"/>
            <a:ext cx="3016398" cy="29942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8"/>
            </a:graphicData>
          </a:graphic>
        </xdr:graphicFrame>
        <xdr:cxnSp macro="">
          <xdr:nvCxnSpPr>
            <xdr:cNvPr id="35" name="Straight Connector 34">
              <a:extLst>
                <a:ext uri="{FF2B5EF4-FFF2-40B4-BE49-F238E27FC236}">
                  <a16:creationId xmlns:a16="http://schemas.microsoft.com/office/drawing/2014/main" id="{562966CE-A0A4-5C45-8373-C7E9A9D3EA33}"/>
                </a:ext>
              </a:extLst>
            </xdr:cNvPr>
            <xdr:cNvCxnSpPr/>
          </xdr:nvCxnSpPr>
          <xdr:spPr>
            <a:xfrm flipH="1">
              <a:off x="15158990" y="20398697"/>
              <a:ext cx="2353403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80" name="Straight Connector 79">
            <a:extLst>
              <a:ext uri="{FF2B5EF4-FFF2-40B4-BE49-F238E27FC236}">
                <a16:creationId xmlns:a16="http://schemas.microsoft.com/office/drawing/2014/main" id="{548FA598-E880-7149-9D70-31584CF6C550}"/>
              </a:ext>
            </a:extLst>
          </xdr:cNvPr>
          <xdr:cNvCxnSpPr/>
        </xdr:nvCxnSpPr>
        <xdr:spPr>
          <a:xfrm flipH="1">
            <a:off x="15030987" y="18423012"/>
            <a:ext cx="1875392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Straight Connector 80">
            <a:extLst>
              <a:ext uri="{FF2B5EF4-FFF2-40B4-BE49-F238E27FC236}">
                <a16:creationId xmlns:a16="http://schemas.microsoft.com/office/drawing/2014/main" id="{A6BB18BC-51B5-3D43-A7DA-132C70DCFDEA}"/>
              </a:ext>
            </a:extLst>
          </xdr:cNvPr>
          <xdr:cNvCxnSpPr/>
        </xdr:nvCxnSpPr>
        <xdr:spPr>
          <a:xfrm flipH="1">
            <a:off x="15487042" y="18796928"/>
            <a:ext cx="1883229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</xdr:row>
      <xdr:rowOff>0</xdr:rowOff>
    </xdr:from>
    <xdr:to>
      <xdr:col>22</xdr:col>
      <xdr:colOff>355600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D74B9-314C-FF4F-9C65-83508B135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374650</xdr:colOff>
      <xdr:row>3</xdr:row>
      <xdr:rowOff>76200</xdr:rowOff>
    </xdr:from>
    <xdr:to>
      <xdr:col>29</xdr:col>
      <xdr:colOff>552450</xdr:colOff>
      <xdr:row>15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14624-B07F-EE4A-A10C-7B49F0E45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374650</xdr:colOff>
      <xdr:row>16</xdr:row>
      <xdr:rowOff>101600</xdr:rowOff>
    </xdr:from>
    <xdr:to>
      <xdr:col>29</xdr:col>
      <xdr:colOff>552450</xdr:colOff>
      <xdr:row>29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88BE82-8E58-6D43-98B6-D9E4C1771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308429</xdr:colOff>
      <xdr:row>31</xdr:row>
      <xdr:rowOff>36286</xdr:rowOff>
    </xdr:from>
    <xdr:to>
      <xdr:col>35</xdr:col>
      <xdr:colOff>5519</xdr:colOff>
      <xdr:row>44</xdr:row>
      <xdr:rowOff>129259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B37FAAD-3515-D34D-A222-43898F9FCC2F}"/>
            </a:ext>
          </a:extLst>
        </xdr:cNvPr>
        <xdr:cNvGrpSpPr/>
      </xdr:nvGrpSpPr>
      <xdr:grpSpPr>
        <a:xfrm>
          <a:off x="27190096" y="6597953"/>
          <a:ext cx="2989682" cy="2844639"/>
          <a:chOff x="27177645" y="6211972"/>
          <a:chExt cx="2984149" cy="2682777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E1516465-8115-B44E-AE6A-1F80C44EE4E1}"/>
              </a:ext>
            </a:extLst>
          </xdr:cNvPr>
          <xdr:cNvGrpSpPr/>
        </xdr:nvGrpSpPr>
        <xdr:grpSpPr>
          <a:xfrm>
            <a:off x="27177645" y="6211972"/>
            <a:ext cx="2984149" cy="2682777"/>
            <a:chOff x="27364951" y="6883243"/>
            <a:chExt cx="3003637" cy="2964277"/>
          </a:xfrm>
        </xdr:grpSpPr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404A129-CD88-A34D-AF19-AD5DCC9A1924}"/>
                </a:ext>
              </a:extLst>
            </xdr:cNvPr>
            <xdr:cNvGraphicFramePr>
              <a:graphicFrameLocks/>
            </xdr:cNvGraphicFramePr>
          </xdr:nvGraphicFramePr>
          <xdr:xfrm>
            <a:off x="27364951" y="6883243"/>
            <a:ext cx="3003637" cy="296427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8F08E2FE-8278-1A49-9DA2-CAEBD8FCAE15}"/>
                </a:ext>
              </a:extLst>
            </xdr:cNvPr>
            <xdr:cNvCxnSpPr/>
          </xdr:nvCxnSpPr>
          <xdr:spPr>
            <a:xfrm flipH="1">
              <a:off x="27708942" y="7681990"/>
              <a:ext cx="2353404" cy="2031620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4B0911AB-2384-724C-B774-56D535C7B100}"/>
              </a:ext>
            </a:extLst>
          </xdr:cNvPr>
          <xdr:cNvCxnSpPr/>
        </xdr:nvCxnSpPr>
        <xdr:spPr>
          <a:xfrm flipH="1">
            <a:off x="27516109" y="6935988"/>
            <a:ext cx="1877283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E4B29184-8AE6-4846-962C-338B3F21712C}"/>
              </a:ext>
            </a:extLst>
          </xdr:cNvPr>
          <xdr:cNvCxnSpPr/>
        </xdr:nvCxnSpPr>
        <xdr:spPr>
          <a:xfrm flipH="1">
            <a:off x="27944475" y="7309905"/>
            <a:ext cx="1883230" cy="1468981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498262</xdr:colOff>
      <xdr:row>31</xdr:row>
      <xdr:rowOff>36286</xdr:rowOff>
    </xdr:from>
    <xdr:to>
      <xdr:col>31</xdr:col>
      <xdr:colOff>182545</xdr:colOff>
      <xdr:row>44</xdr:row>
      <xdr:rowOff>129259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A92976C-591F-DD4B-8F10-A13ACA71CB0A}"/>
            </a:ext>
          </a:extLst>
        </xdr:cNvPr>
        <xdr:cNvGrpSpPr/>
      </xdr:nvGrpSpPr>
      <xdr:grpSpPr>
        <a:xfrm>
          <a:off x="24087336" y="6597953"/>
          <a:ext cx="2976876" cy="2844639"/>
          <a:chOff x="24080419" y="6211972"/>
          <a:chExt cx="2971342" cy="2682777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4BC07BEB-AB49-C04A-B7DE-A00603E22FC5}"/>
              </a:ext>
            </a:extLst>
          </xdr:cNvPr>
          <xdr:cNvGrpSpPr/>
        </xdr:nvGrpSpPr>
        <xdr:grpSpPr>
          <a:xfrm>
            <a:off x="24080419" y="6211972"/>
            <a:ext cx="2971342" cy="2682777"/>
            <a:chOff x="24220071" y="6899304"/>
            <a:chExt cx="2997327" cy="2964277"/>
          </a:xfrm>
        </xdr:grpSpPr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F136AC6D-0B95-F94F-BE9A-480081B4014A}"/>
                </a:ext>
              </a:extLst>
            </xdr:cNvPr>
            <xdr:cNvGraphicFramePr>
              <a:graphicFrameLocks/>
            </xdr:cNvGraphicFramePr>
          </xdr:nvGraphicFramePr>
          <xdr:xfrm>
            <a:off x="24220071" y="6899304"/>
            <a:ext cx="2997327" cy="296427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cxnSp macro="">
          <xdr:nvCxnSpPr>
            <xdr:cNvPr id="16" name="Straight Connector 15">
              <a:extLst>
                <a:ext uri="{FF2B5EF4-FFF2-40B4-BE49-F238E27FC236}">
                  <a16:creationId xmlns:a16="http://schemas.microsoft.com/office/drawing/2014/main" id="{F223B044-8FC4-034D-814B-00AE76988CA0}"/>
                </a:ext>
              </a:extLst>
            </xdr:cNvPr>
            <xdr:cNvCxnSpPr/>
          </xdr:nvCxnSpPr>
          <xdr:spPr>
            <a:xfrm flipH="1">
              <a:off x="24560861" y="7680978"/>
              <a:ext cx="2353405" cy="20529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74D1DE41-E38E-7C45-8BED-E7D534A9F31E}"/>
              </a:ext>
            </a:extLst>
          </xdr:cNvPr>
          <xdr:cNvCxnSpPr/>
        </xdr:nvCxnSpPr>
        <xdr:spPr>
          <a:xfrm flipH="1">
            <a:off x="24413042" y="6945809"/>
            <a:ext cx="1877282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5F60CA7E-0589-054D-80CF-DC2517813712}"/>
              </a:ext>
            </a:extLst>
          </xdr:cNvPr>
          <xdr:cNvCxnSpPr/>
        </xdr:nvCxnSpPr>
        <xdr:spPr>
          <a:xfrm flipH="1">
            <a:off x="24841409" y="7310663"/>
            <a:ext cx="1883229" cy="1468981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1529953</xdr:colOff>
      <xdr:row>31</xdr:row>
      <xdr:rowOff>36286</xdr:rowOff>
    </xdr:from>
    <xdr:to>
      <xdr:col>27</xdr:col>
      <xdr:colOff>372378</xdr:colOff>
      <xdr:row>44</xdr:row>
      <xdr:rowOff>142882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9139208D-DBD7-AB48-9377-ECF00E968004}"/>
            </a:ext>
          </a:extLst>
        </xdr:cNvPr>
        <xdr:cNvGrpSpPr/>
      </xdr:nvGrpSpPr>
      <xdr:grpSpPr>
        <a:xfrm>
          <a:off x="20979768" y="6597953"/>
          <a:ext cx="2981684" cy="2858262"/>
          <a:chOff x="20978384" y="6211972"/>
          <a:chExt cx="2976151" cy="2696400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FBD6C029-A9AE-204F-94B2-CD0B0EEB4F2F}"/>
              </a:ext>
            </a:extLst>
          </xdr:cNvPr>
          <xdr:cNvGrpSpPr/>
        </xdr:nvGrpSpPr>
        <xdr:grpSpPr>
          <a:xfrm>
            <a:off x="20978384" y="6211972"/>
            <a:ext cx="2976151" cy="2696400"/>
            <a:chOff x="21122011" y="6890679"/>
            <a:chExt cx="2983729" cy="2977900"/>
          </a:xfrm>
        </xdr:grpSpPr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8044D64D-D513-DA4D-989B-FFA141BDE948}"/>
                </a:ext>
              </a:extLst>
            </xdr:cNvPr>
            <xdr:cNvGraphicFramePr>
              <a:graphicFrameLocks/>
            </xdr:cNvGraphicFramePr>
          </xdr:nvGraphicFramePr>
          <xdr:xfrm>
            <a:off x="21122011" y="6890679"/>
            <a:ext cx="2983729" cy="29779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cxnSp macro="">
          <xdr:nvCxnSpPr>
            <xdr:cNvPr id="22" name="Straight Connector 21">
              <a:extLst>
                <a:ext uri="{FF2B5EF4-FFF2-40B4-BE49-F238E27FC236}">
                  <a16:creationId xmlns:a16="http://schemas.microsoft.com/office/drawing/2014/main" id="{5360C58A-3D6E-2C4C-9B8B-C4BCBC135416}"/>
                </a:ext>
              </a:extLst>
            </xdr:cNvPr>
            <xdr:cNvCxnSpPr/>
          </xdr:nvCxnSpPr>
          <xdr:spPr>
            <a:xfrm flipH="1">
              <a:off x="21469214" y="7684068"/>
              <a:ext cx="2353402" cy="2048901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48500E27-B7AD-1C4D-B93A-07860ACE14FF}"/>
              </a:ext>
            </a:extLst>
          </xdr:cNvPr>
          <xdr:cNvCxnSpPr/>
        </xdr:nvCxnSpPr>
        <xdr:spPr>
          <a:xfrm flipH="1">
            <a:off x="21327951" y="6949383"/>
            <a:ext cx="1883229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83616AD8-F219-A54E-AE15-2C48CDB4206D}"/>
              </a:ext>
            </a:extLst>
          </xdr:cNvPr>
          <xdr:cNvCxnSpPr/>
        </xdr:nvCxnSpPr>
        <xdr:spPr>
          <a:xfrm flipH="1">
            <a:off x="21743901" y="7323300"/>
            <a:ext cx="1877283" cy="1468981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37881</xdr:colOff>
      <xdr:row>31</xdr:row>
      <xdr:rowOff>36286</xdr:rowOff>
    </xdr:from>
    <xdr:to>
      <xdr:col>23</xdr:col>
      <xdr:colOff>1404069</xdr:colOff>
      <xdr:row>44</xdr:row>
      <xdr:rowOff>142882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D30EF0F2-E2B8-E742-82C0-0896BA795D44}"/>
            </a:ext>
          </a:extLst>
        </xdr:cNvPr>
        <xdr:cNvGrpSpPr/>
      </xdr:nvGrpSpPr>
      <xdr:grpSpPr>
        <a:xfrm>
          <a:off x="17841400" y="6597953"/>
          <a:ext cx="3012484" cy="2858262"/>
          <a:chOff x="17842783" y="6211972"/>
          <a:chExt cx="3009717" cy="2696400"/>
        </a:xfrm>
      </xdr:grpSpPr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7593FE52-142E-A044-9CFE-6EBB289F1170}"/>
              </a:ext>
            </a:extLst>
          </xdr:cNvPr>
          <xdr:cNvGrpSpPr/>
        </xdr:nvGrpSpPr>
        <xdr:grpSpPr>
          <a:xfrm>
            <a:off x="17842783" y="6211972"/>
            <a:ext cx="3009717" cy="2696400"/>
            <a:chOff x="18015814" y="6890679"/>
            <a:chExt cx="3022710" cy="2977900"/>
          </a:xfrm>
        </xdr:grpSpPr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A6AC8957-0C13-EA43-A9EB-2618AF27807C}"/>
                </a:ext>
              </a:extLst>
            </xdr:cNvPr>
            <xdr:cNvGraphicFramePr>
              <a:graphicFrameLocks/>
            </xdr:cNvGraphicFramePr>
          </xdr:nvGraphicFramePr>
          <xdr:xfrm>
            <a:off x="18015814" y="6890679"/>
            <a:ext cx="3022710" cy="29779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cxnSp macro="">
          <xdr:nvCxnSpPr>
            <xdr:cNvPr id="28" name="Straight Connector 27">
              <a:extLst>
                <a:ext uri="{FF2B5EF4-FFF2-40B4-BE49-F238E27FC236}">
                  <a16:creationId xmlns:a16="http://schemas.microsoft.com/office/drawing/2014/main" id="{6ABACDB1-431B-BA4E-ABB1-0981AF8660E5}"/>
                </a:ext>
              </a:extLst>
            </xdr:cNvPr>
            <xdr:cNvCxnSpPr/>
          </xdr:nvCxnSpPr>
          <xdr:spPr>
            <a:xfrm flipH="1">
              <a:off x="18344795" y="7690993"/>
              <a:ext cx="2359715" cy="2052918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86BD2022-8A13-154B-99EF-0470A61FEB63}"/>
              </a:ext>
            </a:extLst>
          </xdr:cNvPr>
          <xdr:cNvCxnSpPr/>
        </xdr:nvCxnSpPr>
        <xdr:spPr>
          <a:xfrm flipH="1">
            <a:off x="18186323" y="6950168"/>
            <a:ext cx="1875391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13F2A40F-F283-3840-A32E-75008481C759}"/>
              </a:ext>
            </a:extLst>
          </xdr:cNvPr>
          <xdr:cNvCxnSpPr/>
        </xdr:nvCxnSpPr>
        <xdr:spPr>
          <a:xfrm flipH="1">
            <a:off x="18612737" y="7324085"/>
            <a:ext cx="1883229" cy="1468981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199572</xdr:colOff>
      <xdr:row>31</xdr:row>
      <xdr:rowOff>36286</xdr:rowOff>
    </xdr:from>
    <xdr:to>
      <xdr:col>20</xdr:col>
      <xdr:colOff>740258</xdr:colOff>
      <xdr:row>44</xdr:row>
      <xdr:rowOff>142882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87F2195A-AACC-CB44-9F2E-360EAC5D8C9B}"/>
            </a:ext>
          </a:extLst>
        </xdr:cNvPr>
        <xdr:cNvGrpSpPr/>
      </xdr:nvGrpSpPr>
      <xdr:grpSpPr>
        <a:xfrm>
          <a:off x="14710498" y="6597953"/>
          <a:ext cx="3010130" cy="2858262"/>
          <a:chOff x="14717415" y="6211972"/>
          <a:chExt cx="3005980" cy="2696400"/>
        </a:xfrm>
      </xdr:grpSpPr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CF1041F5-6778-C745-A9C7-210AFB3F2676}"/>
              </a:ext>
            </a:extLst>
          </xdr:cNvPr>
          <xdr:cNvGrpSpPr/>
        </xdr:nvGrpSpPr>
        <xdr:grpSpPr>
          <a:xfrm>
            <a:off x="14717415" y="6211972"/>
            <a:ext cx="3005980" cy="2696400"/>
            <a:chOff x="14905972" y="6897029"/>
            <a:chExt cx="3025468" cy="2977900"/>
          </a:xfrm>
        </xdr:grpSpPr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4440EEE4-FF15-2E4E-8C97-0EAF06124200}"/>
                </a:ext>
              </a:extLst>
            </xdr:cNvPr>
            <xdr:cNvGraphicFramePr/>
          </xdr:nvGraphicFramePr>
          <xdr:xfrm>
            <a:off x="14905972" y="6897029"/>
            <a:ext cx="3025468" cy="29779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cxnSp macro="">
          <xdr:nvCxnSpPr>
            <xdr:cNvPr id="34" name="Straight Connector 33">
              <a:extLst>
                <a:ext uri="{FF2B5EF4-FFF2-40B4-BE49-F238E27FC236}">
                  <a16:creationId xmlns:a16="http://schemas.microsoft.com/office/drawing/2014/main" id="{ACA72D70-1D87-464C-9319-B96B455D728E}"/>
                </a:ext>
              </a:extLst>
            </xdr:cNvPr>
            <xdr:cNvCxnSpPr/>
          </xdr:nvCxnSpPr>
          <xdr:spPr>
            <a:xfrm flipH="1">
              <a:off x="15259224" y="7701003"/>
              <a:ext cx="2353403" cy="2052918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F0AD6F0D-6A9A-B343-8FF2-4983E30DD990}"/>
              </a:ext>
            </a:extLst>
          </xdr:cNvPr>
          <xdr:cNvCxnSpPr/>
        </xdr:nvCxnSpPr>
        <xdr:spPr>
          <a:xfrm flipH="1">
            <a:off x="15039991" y="6957884"/>
            <a:ext cx="1875392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CB95E60E-E237-FA45-8337-DEBE205DF9C5}"/>
              </a:ext>
            </a:extLst>
          </xdr:cNvPr>
          <xdr:cNvCxnSpPr/>
        </xdr:nvCxnSpPr>
        <xdr:spPr>
          <a:xfrm flipH="1">
            <a:off x="15496046" y="7331801"/>
            <a:ext cx="1883229" cy="1468981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199572</xdr:colOff>
      <xdr:row>45</xdr:row>
      <xdr:rowOff>128848</xdr:rowOff>
    </xdr:from>
    <xdr:to>
      <xdr:col>20</xdr:col>
      <xdr:colOff>740258</xdr:colOff>
      <xdr:row>59</xdr:row>
      <xdr:rowOff>22250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BC18F216-3461-F24F-92EB-CC71ECD984FC}"/>
            </a:ext>
          </a:extLst>
        </xdr:cNvPr>
        <xdr:cNvGrpSpPr/>
      </xdr:nvGrpSpPr>
      <xdr:grpSpPr>
        <a:xfrm>
          <a:off x="14710498" y="9653848"/>
          <a:ext cx="3010130" cy="2856735"/>
          <a:chOff x="14717415" y="9093554"/>
          <a:chExt cx="3005980" cy="2682421"/>
        </a:xfrm>
      </xdr:grpSpPr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FD6BE401-D4A5-1549-BA86-3AFC436BDA82}"/>
              </a:ext>
            </a:extLst>
          </xdr:cNvPr>
          <xdr:cNvGrpSpPr/>
        </xdr:nvGrpSpPr>
        <xdr:grpSpPr>
          <a:xfrm>
            <a:off x="14717415" y="9093554"/>
            <a:ext cx="3005980" cy="2682421"/>
            <a:chOff x="14867872" y="10070399"/>
            <a:chExt cx="3025468" cy="2985576"/>
          </a:xfrm>
        </xdr:grpSpPr>
        <xdr:graphicFrame macro="">
          <xdr:nvGraphicFramePr>
            <xdr:cNvPr id="39" name="Chart 38">
              <a:extLst>
                <a:ext uri="{FF2B5EF4-FFF2-40B4-BE49-F238E27FC236}">
                  <a16:creationId xmlns:a16="http://schemas.microsoft.com/office/drawing/2014/main" id="{F8C6B52C-F733-174B-A9FD-CCC607F536A3}"/>
                </a:ext>
              </a:extLst>
            </xdr:cNvPr>
            <xdr:cNvGraphicFramePr>
              <a:graphicFrameLocks/>
            </xdr:cNvGraphicFramePr>
          </xdr:nvGraphicFramePr>
          <xdr:xfrm>
            <a:off x="14867872" y="10070399"/>
            <a:ext cx="3025468" cy="298557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cxnSp macro="">
          <xdr:nvCxnSpPr>
            <xdr:cNvPr id="40" name="Straight Connector 39">
              <a:extLst>
                <a:ext uri="{FF2B5EF4-FFF2-40B4-BE49-F238E27FC236}">
                  <a16:creationId xmlns:a16="http://schemas.microsoft.com/office/drawing/2014/main" id="{6224601C-B300-1846-97F3-6EFE5171735E}"/>
                </a:ext>
              </a:extLst>
            </xdr:cNvPr>
            <xdr:cNvCxnSpPr/>
          </xdr:nvCxnSpPr>
          <xdr:spPr>
            <a:xfrm flipH="1">
              <a:off x="15216346" y="10892589"/>
              <a:ext cx="2353403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7" name="Straight Connector 36">
            <a:extLst>
              <a:ext uri="{FF2B5EF4-FFF2-40B4-BE49-F238E27FC236}">
                <a16:creationId xmlns:a16="http://schemas.microsoft.com/office/drawing/2014/main" id="{08F56BF6-B181-334B-8148-E1A78D79DE5A}"/>
              </a:ext>
            </a:extLst>
          </xdr:cNvPr>
          <xdr:cNvCxnSpPr/>
        </xdr:nvCxnSpPr>
        <xdr:spPr>
          <a:xfrm flipH="1">
            <a:off x="15059352" y="9825229"/>
            <a:ext cx="1875392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Connector 37">
            <a:extLst>
              <a:ext uri="{FF2B5EF4-FFF2-40B4-BE49-F238E27FC236}">
                <a16:creationId xmlns:a16="http://schemas.microsoft.com/office/drawing/2014/main" id="{97F0F277-F0E7-E048-BD0C-5E9D4549A65F}"/>
              </a:ext>
            </a:extLst>
          </xdr:cNvPr>
          <xdr:cNvCxnSpPr/>
        </xdr:nvCxnSpPr>
        <xdr:spPr>
          <a:xfrm flipH="1">
            <a:off x="15515406" y="10181050"/>
            <a:ext cx="1883229" cy="1478753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37881</xdr:colOff>
      <xdr:row>45</xdr:row>
      <xdr:rowOff>128848</xdr:rowOff>
    </xdr:from>
    <xdr:to>
      <xdr:col>23</xdr:col>
      <xdr:colOff>1404069</xdr:colOff>
      <xdr:row>59</xdr:row>
      <xdr:rowOff>22250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77730EDA-AD85-9543-BF24-13288BA08672}"/>
            </a:ext>
          </a:extLst>
        </xdr:cNvPr>
        <xdr:cNvGrpSpPr/>
      </xdr:nvGrpSpPr>
      <xdr:grpSpPr>
        <a:xfrm>
          <a:off x="17841400" y="9653848"/>
          <a:ext cx="3012484" cy="2856735"/>
          <a:chOff x="17842783" y="9093554"/>
          <a:chExt cx="3009717" cy="2682421"/>
        </a:xfrm>
      </xdr:grpSpPr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5BF6BDB5-E4B7-2344-95D8-DA05CA9B161D}"/>
              </a:ext>
            </a:extLst>
          </xdr:cNvPr>
          <xdr:cNvGrpSpPr/>
        </xdr:nvGrpSpPr>
        <xdr:grpSpPr>
          <a:xfrm>
            <a:off x="17842783" y="9093554"/>
            <a:ext cx="3009717" cy="2682421"/>
            <a:chOff x="17977714" y="10064049"/>
            <a:chExt cx="3022710" cy="2985576"/>
          </a:xfrm>
        </xdr:grpSpPr>
        <xdr:graphicFrame macro="">
          <xdr:nvGraphicFramePr>
            <xdr:cNvPr id="45" name="Chart 44">
              <a:extLst>
                <a:ext uri="{FF2B5EF4-FFF2-40B4-BE49-F238E27FC236}">
                  <a16:creationId xmlns:a16="http://schemas.microsoft.com/office/drawing/2014/main" id="{73715A87-9FCF-DF41-ACA4-083A40F3040E}"/>
                </a:ext>
              </a:extLst>
            </xdr:cNvPr>
            <xdr:cNvGraphicFramePr>
              <a:graphicFrameLocks/>
            </xdr:cNvGraphicFramePr>
          </xdr:nvGraphicFramePr>
          <xdr:xfrm>
            <a:off x="17977714" y="10064049"/>
            <a:ext cx="3022710" cy="298557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cxnSp macro="">
          <xdr:nvCxnSpPr>
            <xdr:cNvPr id="46" name="Straight Connector 45">
              <a:extLst>
                <a:ext uri="{FF2B5EF4-FFF2-40B4-BE49-F238E27FC236}">
                  <a16:creationId xmlns:a16="http://schemas.microsoft.com/office/drawing/2014/main" id="{4EAFDBD5-3F23-B244-8A34-C6AB0451B6CE}"/>
                </a:ext>
              </a:extLst>
            </xdr:cNvPr>
            <xdr:cNvCxnSpPr/>
          </xdr:nvCxnSpPr>
          <xdr:spPr>
            <a:xfrm flipH="1">
              <a:off x="18318673" y="10887107"/>
              <a:ext cx="2359715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43" name="Straight Connector 42">
            <a:extLst>
              <a:ext uri="{FF2B5EF4-FFF2-40B4-BE49-F238E27FC236}">
                <a16:creationId xmlns:a16="http://schemas.microsoft.com/office/drawing/2014/main" id="{07B4938D-65B7-4A4C-98BA-557C5AC7B799}"/>
              </a:ext>
            </a:extLst>
          </xdr:cNvPr>
          <xdr:cNvCxnSpPr/>
        </xdr:nvCxnSpPr>
        <xdr:spPr>
          <a:xfrm flipH="1">
            <a:off x="18174898" y="9816869"/>
            <a:ext cx="1875391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Connector 43">
            <a:extLst>
              <a:ext uri="{FF2B5EF4-FFF2-40B4-BE49-F238E27FC236}">
                <a16:creationId xmlns:a16="http://schemas.microsoft.com/office/drawing/2014/main" id="{D1173983-E3FA-9F46-959B-619BFC9E8955}"/>
              </a:ext>
            </a:extLst>
          </xdr:cNvPr>
          <xdr:cNvCxnSpPr/>
        </xdr:nvCxnSpPr>
        <xdr:spPr>
          <a:xfrm flipH="1">
            <a:off x="18629061" y="10181738"/>
            <a:ext cx="1883229" cy="1478753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1529953</xdr:colOff>
      <xdr:row>45</xdr:row>
      <xdr:rowOff>128848</xdr:rowOff>
    </xdr:from>
    <xdr:to>
      <xdr:col>27</xdr:col>
      <xdr:colOff>379665</xdr:colOff>
      <xdr:row>59</xdr:row>
      <xdr:rowOff>30875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351DD32D-4FD4-6944-82E9-5B4BBECBA5DA}"/>
            </a:ext>
          </a:extLst>
        </xdr:cNvPr>
        <xdr:cNvGrpSpPr/>
      </xdr:nvGrpSpPr>
      <xdr:grpSpPr>
        <a:xfrm>
          <a:off x="20979768" y="9653848"/>
          <a:ext cx="2988971" cy="2865360"/>
          <a:chOff x="20978384" y="9093554"/>
          <a:chExt cx="2983438" cy="2691046"/>
        </a:xfrm>
      </xdr:grpSpPr>
      <xdr:grpSp>
        <xdr:nvGrpSpPr>
          <xdr:cNvPr id="48" name="Group 47">
            <a:extLst>
              <a:ext uri="{FF2B5EF4-FFF2-40B4-BE49-F238E27FC236}">
                <a16:creationId xmlns:a16="http://schemas.microsoft.com/office/drawing/2014/main" id="{C8660FD2-9FC1-9547-B438-AB36D91D306B}"/>
              </a:ext>
            </a:extLst>
          </xdr:cNvPr>
          <xdr:cNvGrpSpPr/>
        </xdr:nvGrpSpPr>
        <xdr:grpSpPr>
          <a:xfrm>
            <a:off x="20978384" y="9093554"/>
            <a:ext cx="2983438" cy="2691046"/>
            <a:chOff x="21116896" y="10078148"/>
            <a:chExt cx="2991016" cy="2994201"/>
          </a:xfrm>
        </xdr:grpSpPr>
        <xdr:graphicFrame macro="">
          <xdr:nvGraphicFramePr>
            <xdr:cNvPr id="51" name="Chart 50">
              <a:extLst>
                <a:ext uri="{FF2B5EF4-FFF2-40B4-BE49-F238E27FC236}">
                  <a16:creationId xmlns:a16="http://schemas.microsoft.com/office/drawing/2014/main" id="{C67EF4C7-7F71-7042-880F-D4DE68249397}"/>
                </a:ext>
              </a:extLst>
            </xdr:cNvPr>
            <xdr:cNvGraphicFramePr>
              <a:graphicFrameLocks/>
            </xdr:cNvGraphicFramePr>
          </xdr:nvGraphicFramePr>
          <xdr:xfrm>
            <a:off x="21116896" y="10078148"/>
            <a:ext cx="2991016" cy="29942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cxnSp macro="">
          <xdr:nvCxnSpPr>
            <xdr:cNvPr id="52" name="Straight Connector 51">
              <a:extLst>
                <a:ext uri="{FF2B5EF4-FFF2-40B4-BE49-F238E27FC236}">
                  <a16:creationId xmlns:a16="http://schemas.microsoft.com/office/drawing/2014/main" id="{8B702185-51A4-E241-903B-72F55A26BE34}"/>
                </a:ext>
              </a:extLst>
            </xdr:cNvPr>
            <xdr:cNvCxnSpPr/>
          </xdr:nvCxnSpPr>
          <xdr:spPr>
            <a:xfrm flipH="1">
              <a:off x="21458918" y="10915314"/>
              <a:ext cx="2353404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49" name="Straight Connector 48">
            <a:extLst>
              <a:ext uri="{FF2B5EF4-FFF2-40B4-BE49-F238E27FC236}">
                <a16:creationId xmlns:a16="http://schemas.microsoft.com/office/drawing/2014/main" id="{E6574AE8-AC15-C746-8BF2-0A5318BD1E33}"/>
              </a:ext>
            </a:extLst>
          </xdr:cNvPr>
          <xdr:cNvCxnSpPr/>
        </xdr:nvCxnSpPr>
        <xdr:spPr>
          <a:xfrm flipH="1">
            <a:off x="21329255" y="9824585"/>
            <a:ext cx="1875392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Connector 49">
            <a:extLst>
              <a:ext uri="{FF2B5EF4-FFF2-40B4-BE49-F238E27FC236}">
                <a16:creationId xmlns:a16="http://schemas.microsoft.com/office/drawing/2014/main" id="{DB80E5C8-103F-5942-999C-B4210F5170C4}"/>
              </a:ext>
            </a:extLst>
          </xdr:cNvPr>
          <xdr:cNvCxnSpPr/>
        </xdr:nvCxnSpPr>
        <xdr:spPr>
          <a:xfrm flipH="1">
            <a:off x="21792630" y="10180406"/>
            <a:ext cx="1885121" cy="1478753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498262</xdr:colOff>
      <xdr:row>45</xdr:row>
      <xdr:rowOff>128848</xdr:rowOff>
    </xdr:from>
    <xdr:to>
      <xdr:col>31</xdr:col>
      <xdr:colOff>182545</xdr:colOff>
      <xdr:row>59</xdr:row>
      <xdr:rowOff>30875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456A8A5A-43C2-DD43-8F93-2C15BCBF8E3C}"/>
            </a:ext>
          </a:extLst>
        </xdr:cNvPr>
        <xdr:cNvGrpSpPr/>
      </xdr:nvGrpSpPr>
      <xdr:grpSpPr>
        <a:xfrm>
          <a:off x="24087336" y="9653848"/>
          <a:ext cx="2976876" cy="2865360"/>
          <a:chOff x="24080419" y="9093554"/>
          <a:chExt cx="2971342" cy="2691046"/>
        </a:xfrm>
      </xdr:grpSpPr>
      <xdr:grpSp>
        <xdr:nvGrpSpPr>
          <xdr:cNvPr id="54" name="Group 53">
            <a:extLst>
              <a:ext uri="{FF2B5EF4-FFF2-40B4-BE49-F238E27FC236}">
                <a16:creationId xmlns:a16="http://schemas.microsoft.com/office/drawing/2014/main" id="{9A3116E9-0D98-B344-A728-B7DE23377EDD}"/>
              </a:ext>
            </a:extLst>
          </xdr:cNvPr>
          <xdr:cNvGrpSpPr/>
        </xdr:nvGrpSpPr>
        <xdr:grpSpPr>
          <a:xfrm>
            <a:off x="24080419" y="9093554"/>
            <a:ext cx="2971342" cy="2691046"/>
            <a:chOff x="24231314" y="10067263"/>
            <a:chExt cx="2997327" cy="2994201"/>
          </a:xfrm>
        </xdr:grpSpPr>
        <xdr:graphicFrame macro="">
          <xdr:nvGraphicFramePr>
            <xdr:cNvPr id="57" name="Chart 56">
              <a:extLst>
                <a:ext uri="{FF2B5EF4-FFF2-40B4-BE49-F238E27FC236}">
                  <a16:creationId xmlns:a16="http://schemas.microsoft.com/office/drawing/2014/main" id="{42A87EA1-9D0B-F642-A807-3B979E31B53F}"/>
                </a:ext>
              </a:extLst>
            </xdr:cNvPr>
            <xdr:cNvGraphicFramePr>
              <a:graphicFrameLocks/>
            </xdr:cNvGraphicFramePr>
          </xdr:nvGraphicFramePr>
          <xdr:xfrm>
            <a:off x="24231314" y="10067263"/>
            <a:ext cx="2997327" cy="29942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cxnSp macro="">
          <xdr:nvCxnSpPr>
            <xdr:cNvPr id="58" name="Straight Connector 57">
              <a:extLst>
                <a:ext uri="{FF2B5EF4-FFF2-40B4-BE49-F238E27FC236}">
                  <a16:creationId xmlns:a16="http://schemas.microsoft.com/office/drawing/2014/main" id="{A444B4C4-ABEC-014A-A17E-C83587B84A2E}"/>
                </a:ext>
              </a:extLst>
            </xdr:cNvPr>
            <xdr:cNvCxnSpPr/>
          </xdr:nvCxnSpPr>
          <xdr:spPr>
            <a:xfrm flipH="1">
              <a:off x="24576952" y="10894362"/>
              <a:ext cx="2353405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55" name="Straight Connector 54">
            <a:extLst>
              <a:ext uri="{FF2B5EF4-FFF2-40B4-BE49-F238E27FC236}">
                <a16:creationId xmlns:a16="http://schemas.microsoft.com/office/drawing/2014/main" id="{285B8C2D-C9F1-344B-8124-B06DCA6D06BE}"/>
              </a:ext>
            </a:extLst>
          </xdr:cNvPr>
          <xdr:cNvCxnSpPr/>
        </xdr:nvCxnSpPr>
        <xdr:spPr>
          <a:xfrm flipH="1">
            <a:off x="24431687" y="9823253"/>
            <a:ext cx="1877283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Connector 55">
            <a:extLst>
              <a:ext uri="{FF2B5EF4-FFF2-40B4-BE49-F238E27FC236}">
                <a16:creationId xmlns:a16="http://schemas.microsoft.com/office/drawing/2014/main" id="{EBEC3B34-40DA-FE45-B9C9-797FB06495A9}"/>
              </a:ext>
            </a:extLst>
          </xdr:cNvPr>
          <xdr:cNvCxnSpPr/>
        </xdr:nvCxnSpPr>
        <xdr:spPr>
          <a:xfrm flipH="1">
            <a:off x="24860055" y="10188121"/>
            <a:ext cx="1883229" cy="1478753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1529953</xdr:colOff>
      <xdr:row>60</xdr:row>
      <xdr:rowOff>3383</xdr:rowOff>
    </xdr:from>
    <xdr:to>
      <xdr:col>27</xdr:col>
      <xdr:colOff>392427</xdr:colOff>
      <xdr:row>73</xdr:row>
      <xdr:rowOff>83328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9C4CAFC1-6971-9845-AEB5-0E4A2ED579D9}"/>
            </a:ext>
          </a:extLst>
        </xdr:cNvPr>
        <xdr:cNvGrpSpPr/>
      </xdr:nvGrpSpPr>
      <xdr:grpSpPr>
        <a:xfrm>
          <a:off x="20979768" y="12703383"/>
          <a:ext cx="3001733" cy="2831612"/>
          <a:chOff x="20978384" y="11956324"/>
          <a:chExt cx="2996200" cy="2669749"/>
        </a:xfrm>
      </xdr:grpSpPr>
      <xdr:grpSp>
        <xdr:nvGrpSpPr>
          <xdr:cNvPr id="60" name="Group 59">
            <a:extLst>
              <a:ext uri="{FF2B5EF4-FFF2-40B4-BE49-F238E27FC236}">
                <a16:creationId xmlns:a16="http://schemas.microsoft.com/office/drawing/2014/main" id="{F4E0CCB0-A009-BB4E-9DDD-D47BA55E5BB6}"/>
              </a:ext>
            </a:extLst>
          </xdr:cNvPr>
          <xdr:cNvGrpSpPr/>
        </xdr:nvGrpSpPr>
        <xdr:grpSpPr>
          <a:xfrm>
            <a:off x="20978384" y="11956324"/>
            <a:ext cx="2996200" cy="2669749"/>
            <a:chOff x="21098276" y="13291851"/>
            <a:chExt cx="3003778" cy="2972903"/>
          </a:xfrm>
        </xdr:grpSpPr>
        <xdr:graphicFrame macro="">
          <xdr:nvGraphicFramePr>
            <xdr:cNvPr id="63" name="Chart 62">
              <a:extLst>
                <a:ext uri="{FF2B5EF4-FFF2-40B4-BE49-F238E27FC236}">
                  <a16:creationId xmlns:a16="http://schemas.microsoft.com/office/drawing/2014/main" id="{A45E7326-3BB4-AB41-AC12-7DE967A39BC0}"/>
                </a:ext>
              </a:extLst>
            </xdr:cNvPr>
            <xdr:cNvGraphicFramePr>
              <a:graphicFrameLocks/>
            </xdr:cNvGraphicFramePr>
          </xdr:nvGraphicFramePr>
          <xdr:xfrm>
            <a:off x="21098276" y="13291851"/>
            <a:ext cx="3003778" cy="29729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cxnSp macro="">
          <xdr:nvCxnSpPr>
            <xdr:cNvPr id="64" name="Straight Connector 63">
              <a:extLst>
                <a:ext uri="{FF2B5EF4-FFF2-40B4-BE49-F238E27FC236}">
                  <a16:creationId xmlns:a16="http://schemas.microsoft.com/office/drawing/2014/main" id="{679CADDE-87DB-4D4C-AF6A-C10435E1AC09}"/>
                </a:ext>
              </a:extLst>
            </xdr:cNvPr>
            <xdr:cNvCxnSpPr/>
          </xdr:nvCxnSpPr>
          <xdr:spPr>
            <a:xfrm flipH="1">
              <a:off x="21440167" y="14099716"/>
              <a:ext cx="2353404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61" name="Straight Connector 60">
            <a:extLst>
              <a:ext uri="{FF2B5EF4-FFF2-40B4-BE49-F238E27FC236}">
                <a16:creationId xmlns:a16="http://schemas.microsoft.com/office/drawing/2014/main" id="{4E8A298E-DC44-2949-A770-19755FFFBB54}"/>
              </a:ext>
            </a:extLst>
          </xdr:cNvPr>
          <xdr:cNvCxnSpPr/>
        </xdr:nvCxnSpPr>
        <xdr:spPr>
          <a:xfrm flipH="1">
            <a:off x="21328614" y="12670251"/>
            <a:ext cx="1875392" cy="1478753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Connector 61">
            <a:extLst>
              <a:ext uri="{FF2B5EF4-FFF2-40B4-BE49-F238E27FC236}">
                <a16:creationId xmlns:a16="http://schemas.microsoft.com/office/drawing/2014/main" id="{524CE887-7823-7940-BE00-557458164F98}"/>
              </a:ext>
            </a:extLst>
          </xdr:cNvPr>
          <xdr:cNvCxnSpPr/>
        </xdr:nvCxnSpPr>
        <xdr:spPr>
          <a:xfrm flipH="1">
            <a:off x="21801199" y="13026044"/>
            <a:ext cx="1885121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37881</xdr:colOff>
      <xdr:row>60</xdr:row>
      <xdr:rowOff>3383</xdr:rowOff>
    </xdr:from>
    <xdr:to>
      <xdr:col>23</xdr:col>
      <xdr:colOff>1404069</xdr:colOff>
      <xdr:row>73</xdr:row>
      <xdr:rowOff>96028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D2D8DBF3-3664-9640-A258-3D9F0838FD7C}"/>
            </a:ext>
          </a:extLst>
        </xdr:cNvPr>
        <xdr:cNvGrpSpPr/>
      </xdr:nvGrpSpPr>
      <xdr:grpSpPr>
        <a:xfrm>
          <a:off x="17841400" y="12703383"/>
          <a:ext cx="3012484" cy="2844312"/>
          <a:chOff x="17842783" y="11956324"/>
          <a:chExt cx="3009717" cy="2682449"/>
        </a:xfrm>
      </xdr:grpSpPr>
      <xdr:grpSp>
        <xdr:nvGrpSpPr>
          <xdr:cNvPr id="66" name="Group 65">
            <a:extLst>
              <a:ext uri="{FF2B5EF4-FFF2-40B4-BE49-F238E27FC236}">
                <a16:creationId xmlns:a16="http://schemas.microsoft.com/office/drawing/2014/main" id="{CF22382B-25E2-0D4F-8423-A8A94A22B076}"/>
              </a:ext>
            </a:extLst>
          </xdr:cNvPr>
          <xdr:cNvGrpSpPr/>
        </xdr:nvGrpSpPr>
        <xdr:grpSpPr>
          <a:xfrm>
            <a:off x="17842783" y="11956324"/>
            <a:ext cx="3009717" cy="2682449"/>
            <a:chOff x="17963557" y="13300477"/>
            <a:chExt cx="3022710" cy="2972903"/>
          </a:xfrm>
        </xdr:grpSpPr>
        <xdr:graphicFrame macro="">
          <xdr:nvGraphicFramePr>
            <xdr:cNvPr id="69" name="Chart 68">
              <a:extLst>
                <a:ext uri="{FF2B5EF4-FFF2-40B4-BE49-F238E27FC236}">
                  <a16:creationId xmlns:a16="http://schemas.microsoft.com/office/drawing/2014/main" id="{F24A2EEC-6704-4D42-8324-75037C76718A}"/>
                </a:ext>
              </a:extLst>
            </xdr:cNvPr>
            <xdr:cNvGraphicFramePr>
              <a:graphicFrameLocks/>
            </xdr:cNvGraphicFramePr>
          </xdr:nvGraphicFramePr>
          <xdr:xfrm>
            <a:off x="17963557" y="13300477"/>
            <a:ext cx="3022710" cy="29729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  <xdr:cxnSp macro="">
          <xdr:nvCxnSpPr>
            <xdr:cNvPr id="70" name="Straight Connector 69">
              <a:extLst>
                <a:ext uri="{FF2B5EF4-FFF2-40B4-BE49-F238E27FC236}">
                  <a16:creationId xmlns:a16="http://schemas.microsoft.com/office/drawing/2014/main" id="{D94B212D-AEBE-AF4B-B6E5-D93B123F4855}"/>
                </a:ext>
              </a:extLst>
            </xdr:cNvPr>
            <xdr:cNvCxnSpPr/>
          </xdr:nvCxnSpPr>
          <xdr:spPr>
            <a:xfrm flipH="1">
              <a:off x="18308946" y="14098156"/>
              <a:ext cx="2359715" cy="2052917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67" name="Straight Connector 66">
            <a:extLst>
              <a:ext uri="{FF2B5EF4-FFF2-40B4-BE49-F238E27FC236}">
                <a16:creationId xmlns:a16="http://schemas.microsoft.com/office/drawing/2014/main" id="{E1173877-D0D7-4343-98B5-D3354A259CBA}"/>
              </a:ext>
            </a:extLst>
          </xdr:cNvPr>
          <xdr:cNvCxnSpPr/>
        </xdr:nvCxnSpPr>
        <xdr:spPr>
          <a:xfrm flipH="1">
            <a:off x="18186323" y="12679195"/>
            <a:ext cx="1875391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Straight Connector 67">
            <a:extLst>
              <a:ext uri="{FF2B5EF4-FFF2-40B4-BE49-F238E27FC236}">
                <a16:creationId xmlns:a16="http://schemas.microsoft.com/office/drawing/2014/main" id="{F2440634-B549-FA41-A3AA-BABA3DF51251}"/>
              </a:ext>
            </a:extLst>
          </xdr:cNvPr>
          <xdr:cNvCxnSpPr/>
        </xdr:nvCxnSpPr>
        <xdr:spPr>
          <a:xfrm flipH="1">
            <a:off x="18649735" y="13044049"/>
            <a:ext cx="1883229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199572</xdr:colOff>
      <xdr:row>60</xdr:row>
      <xdr:rowOff>3383</xdr:rowOff>
    </xdr:from>
    <xdr:to>
      <xdr:col>20</xdr:col>
      <xdr:colOff>740258</xdr:colOff>
      <xdr:row>73</xdr:row>
      <xdr:rowOff>96028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E6DC3D22-5812-C542-90D7-F393A5DCD1A0}"/>
            </a:ext>
          </a:extLst>
        </xdr:cNvPr>
        <xdr:cNvGrpSpPr/>
      </xdr:nvGrpSpPr>
      <xdr:grpSpPr>
        <a:xfrm>
          <a:off x="14710498" y="12703383"/>
          <a:ext cx="3010130" cy="2844312"/>
          <a:chOff x="14717415" y="11956324"/>
          <a:chExt cx="3005980" cy="2682449"/>
        </a:xfrm>
      </xdr:grpSpPr>
      <xdr:grpSp>
        <xdr:nvGrpSpPr>
          <xdr:cNvPr id="72" name="Group 71">
            <a:extLst>
              <a:ext uri="{FF2B5EF4-FFF2-40B4-BE49-F238E27FC236}">
                <a16:creationId xmlns:a16="http://schemas.microsoft.com/office/drawing/2014/main" id="{700F7FB2-4EBA-E14E-A7FA-9B97417A9C0A}"/>
              </a:ext>
            </a:extLst>
          </xdr:cNvPr>
          <xdr:cNvGrpSpPr/>
        </xdr:nvGrpSpPr>
        <xdr:grpSpPr>
          <a:xfrm>
            <a:off x="14717415" y="11956324"/>
            <a:ext cx="3005980" cy="2682449"/>
            <a:chOff x="14853715" y="13306827"/>
            <a:chExt cx="3025468" cy="2972903"/>
          </a:xfrm>
        </xdr:grpSpPr>
        <xdr:graphicFrame macro="">
          <xdr:nvGraphicFramePr>
            <xdr:cNvPr id="75" name="Chart 74">
              <a:extLst>
                <a:ext uri="{FF2B5EF4-FFF2-40B4-BE49-F238E27FC236}">
                  <a16:creationId xmlns:a16="http://schemas.microsoft.com/office/drawing/2014/main" id="{2B48D897-27A6-6E41-944E-575E36C6908C}"/>
                </a:ext>
              </a:extLst>
            </xdr:cNvPr>
            <xdr:cNvGraphicFramePr>
              <a:graphicFrameLocks/>
            </xdr:cNvGraphicFramePr>
          </xdr:nvGraphicFramePr>
          <xdr:xfrm>
            <a:off x="14853715" y="13306827"/>
            <a:ext cx="3025468" cy="29729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5"/>
            </a:graphicData>
          </a:graphic>
        </xdr:graphicFrame>
        <xdr:cxnSp macro="">
          <xdr:nvCxnSpPr>
            <xdr:cNvPr id="76" name="Straight Connector 75">
              <a:extLst>
                <a:ext uri="{FF2B5EF4-FFF2-40B4-BE49-F238E27FC236}">
                  <a16:creationId xmlns:a16="http://schemas.microsoft.com/office/drawing/2014/main" id="{A04D7EBD-33E0-B243-822E-512B3480B008}"/>
                </a:ext>
              </a:extLst>
            </xdr:cNvPr>
            <xdr:cNvCxnSpPr/>
          </xdr:nvCxnSpPr>
          <xdr:spPr>
            <a:xfrm flipH="1">
              <a:off x="15200623" y="14104554"/>
              <a:ext cx="2353403" cy="20481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73" name="Straight Connector 72">
            <a:extLst>
              <a:ext uri="{FF2B5EF4-FFF2-40B4-BE49-F238E27FC236}">
                <a16:creationId xmlns:a16="http://schemas.microsoft.com/office/drawing/2014/main" id="{777951C7-0B89-1648-AC4C-504919434D29}"/>
              </a:ext>
            </a:extLst>
          </xdr:cNvPr>
          <xdr:cNvCxnSpPr/>
        </xdr:nvCxnSpPr>
        <xdr:spPr>
          <a:xfrm flipH="1">
            <a:off x="15058469" y="12679898"/>
            <a:ext cx="1875392" cy="1478753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" name="Straight Connector 73">
            <a:extLst>
              <a:ext uri="{FF2B5EF4-FFF2-40B4-BE49-F238E27FC236}">
                <a16:creationId xmlns:a16="http://schemas.microsoft.com/office/drawing/2014/main" id="{CB5D6BCE-301F-A04F-8193-56686E1F4FC8}"/>
              </a:ext>
            </a:extLst>
          </xdr:cNvPr>
          <xdr:cNvCxnSpPr/>
        </xdr:nvCxnSpPr>
        <xdr:spPr>
          <a:xfrm flipH="1">
            <a:off x="15496045" y="13044752"/>
            <a:ext cx="1883229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199572</xdr:colOff>
      <xdr:row>74</xdr:row>
      <xdr:rowOff>68207</xdr:rowOff>
    </xdr:from>
    <xdr:to>
      <xdr:col>20</xdr:col>
      <xdr:colOff>718426</xdr:colOff>
      <xdr:row>87</xdr:row>
      <xdr:rowOff>191104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7ADCC9C0-F286-5C48-8FEE-5DEED3B7428A}"/>
            </a:ext>
          </a:extLst>
        </xdr:cNvPr>
        <xdr:cNvGrpSpPr/>
      </xdr:nvGrpSpPr>
      <xdr:grpSpPr>
        <a:xfrm>
          <a:off x="14710498" y="15731540"/>
          <a:ext cx="2988298" cy="2874564"/>
          <a:chOff x="14717415" y="14810168"/>
          <a:chExt cx="2984148" cy="2712701"/>
        </a:xfrm>
      </xdr:grpSpPr>
      <xdr:grpSp>
        <xdr:nvGrpSpPr>
          <xdr:cNvPr id="78" name="Group 77">
            <a:extLst>
              <a:ext uri="{FF2B5EF4-FFF2-40B4-BE49-F238E27FC236}">
                <a16:creationId xmlns:a16="http://schemas.microsoft.com/office/drawing/2014/main" id="{85054CFA-7D84-3E41-BFB6-82DF6F032B13}"/>
              </a:ext>
            </a:extLst>
          </xdr:cNvPr>
          <xdr:cNvGrpSpPr/>
        </xdr:nvGrpSpPr>
        <xdr:grpSpPr>
          <a:xfrm>
            <a:off x="14717415" y="14810168"/>
            <a:ext cx="2984148" cy="2712701"/>
            <a:chOff x="14846102" y="16474740"/>
            <a:chExt cx="3003636" cy="2994201"/>
          </a:xfrm>
        </xdr:grpSpPr>
        <xdr:graphicFrame macro="">
          <xdr:nvGraphicFramePr>
            <xdr:cNvPr id="81" name="Chart 80">
              <a:extLst>
                <a:ext uri="{FF2B5EF4-FFF2-40B4-BE49-F238E27FC236}">
                  <a16:creationId xmlns:a16="http://schemas.microsoft.com/office/drawing/2014/main" id="{DD4CF6AC-D777-DA4B-8B45-C3C34E4F3721}"/>
                </a:ext>
              </a:extLst>
            </xdr:cNvPr>
            <xdr:cNvGraphicFramePr>
              <a:graphicFrameLocks/>
            </xdr:cNvGraphicFramePr>
          </xdr:nvGraphicFramePr>
          <xdr:xfrm>
            <a:off x="14846102" y="16474740"/>
            <a:ext cx="3003636" cy="29942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6"/>
            </a:graphicData>
          </a:graphic>
        </xdr:graphicFrame>
        <xdr:cxnSp macro="">
          <xdr:nvCxnSpPr>
            <xdr:cNvPr id="82" name="Straight Connector 81">
              <a:extLst>
                <a:ext uri="{FF2B5EF4-FFF2-40B4-BE49-F238E27FC236}">
                  <a16:creationId xmlns:a16="http://schemas.microsoft.com/office/drawing/2014/main" id="{BC02FFA8-608C-8D4A-B630-AD2EA300BC32}"/>
                </a:ext>
              </a:extLst>
            </xdr:cNvPr>
            <xdr:cNvCxnSpPr/>
          </xdr:nvCxnSpPr>
          <xdr:spPr>
            <a:xfrm flipH="1">
              <a:off x="15191709" y="17301777"/>
              <a:ext cx="2353403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3F301060-2612-3D4C-87BC-4131B81B0E14}"/>
              </a:ext>
            </a:extLst>
          </xdr:cNvPr>
          <xdr:cNvCxnSpPr/>
        </xdr:nvCxnSpPr>
        <xdr:spPr>
          <a:xfrm flipH="1">
            <a:off x="15059349" y="15557016"/>
            <a:ext cx="1875392" cy="1468980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Connector 79">
            <a:extLst>
              <a:ext uri="{FF2B5EF4-FFF2-40B4-BE49-F238E27FC236}">
                <a16:creationId xmlns:a16="http://schemas.microsoft.com/office/drawing/2014/main" id="{8947DB99-E0D4-A442-99EE-9F8138D9BBFE}"/>
              </a:ext>
            </a:extLst>
          </xdr:cNvPr>
          <xdr:cNvCxnSpPr/>
        </xdr:nvCxnSpPr>
        <xdr:spPr>
          <a:xfrm flipH="1">
            <a:off x="15487686" y="15939997"/>
            <a:ext cx="1883229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37881</xdr:colOff>
      <xdr:row>74</xdr:row>
      <xdr:rowOff>68207</xdr:rowOff>
    </xdr:from>
    <xdr:to>
      <xdr:col>23</xdr:col>
      <xdr:colOff>1404069</xdr:colOff>
      <xdr:row>87</xdr:row>
      <xdr:rowOff>191104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D01EF772-D373-144D-8721-C82FAF74582B}"/>
            </a:ext>
          </a:extLst>
        </xdr:cNvPr>
        <xdr:cNvGrpSpPr/>
      </xdr:nvGrpSpPr>
      <xdr:grpSpPr>
        <a:xfrm>
          <a:off x="17841400" y="15731540"/>
          <a:ext cx="3012484" cy="2874564"/>
          <a:chOff x="17842783" y="14810168"/>
          <a:chExt cx="3009717" cy="2712701"/>
        </a:xfrm>
      </xdr:grpSpPr>
      <xdr:grpSp>
        <xdr:nvGrpSpPr>
          <xdr:cNvPr id="84" name="Group 83">
            <a:extLst>
              <a:ext uri="{FF2B5EF4-FFF2-40B4-BE49-F238E27FC236}">
                <a16:creationId xmlns:a16="http://schemas.microsoft.com/office/drawing/2014/main" id="{6AA89890-ACFF-C842-9BFA-5B705F1E8DB1}"/>
              </a:ext>
            </a:extLst>
          </xdr:cNvPr>
          <xdr:cNvGrpSpPr/>
        </xdr:nvGrpSpPr>
        <xdr:grpSpPr>
          <a:xfrm>
            <a:off x="17842783" y="14810168"/>
            <a:ext cx="3009717" cy="2712701"/>
            <a:chOff x="17981937" y="16489491"/>
            <a:chExt cx="3022710" cy="2994201"/>
          </a:xfrm>
        </xdr:grpSpPr>
        <xdr:graphicFrame macro="">
          <xdr:nvGraphicFramePr>
            <xdr:cNvPr id="87" name="Chart 86">
              <a:extLst>
                <a:ext uri="{FF2B5EF4-FFF2-40B4-BE49-F238E27FC236}">
                  <a16:creationId xmlns:a16="http://schemas.microsoft.com/office/drawing/2014/main" id="{C2082A20-F9E6-AC43-BDB1-BCF4A6735961}"/>
                </a:ext>
              </a:extLst>
            </xdr:cNvPr>
            <xdr:cNvGraphicFramePr>
              <a:graphicFrameLocks/>
            </xdr:cNvGraphicFramePr>
          </xdr:nvGraphicFramePr>
          <xdr:xfrm>
            <a:off x="17981937" y="16489491"/>
            <a:ext cx="3022710" cy="29942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7"/>
            </a:graphicData>
          </a:graphic>
        </xdr:graphicFrame>
        <xdr:cxnSp macro="">
          <xdr:nvCxnSpPr>
            <xdr:cNvPr id="88" name="Straight Connector 87">
              <a:extLst>
                <a:ext uri="{FF2B5EF4-FFF2-40B4-BE49-F238E27FC236}">
                  <a16:creationId xmlns:a16="http://schemas.microsoft.com/office/drawing/2014/main" id="{2ADBFF4D-9C7B-F644-B922-61B0BBC59908}"/>
                </a:ext>
              </a:extLst>
            </xdr:cNvPr>
            <xdr:cNvCxnSpPr/>
          </xdr:nvCxnSpPr>
          <xdr:spPr>
            <a:xfrm flipH="1">
              <a:off x="18327327" y="17318398"/>
              <a:ext cx="2359715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85" name="Straight Connector 84">
            <a:extLst>
              <a:ext uri="{FF2B5EF4-FFF2-40B4-BE49-F238E27FC236}">
                <a16:creationId xmlns:a16="http://schemas.microsoft.com/office/drawing/2014/main" id="{394CFCE6-10FE-2547-BDD3-707F6ABC55C8}"/>
              </a:ext>
            </a:extLst>
          </xdr:cNvPr>
          <xdr:cNvCxnSpPr/>
        </xdr:nvCxnSpPr>
        <xdr:spPr>
          <a:xfrm flipH="1">
            <a:off x="18174897" y="15545896"/>
            <a:ext cx="1875391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Straight Connector 85">
            <a:extLst>
              <a:ext uri="{FF2B5EF4-FFF2-40B4-BE49-F238E27FC236}">
                <a16:creationId xmlns:a16="http://schemas.microsoft.com/office/drawing/2014/main" id="{387FFF32-9F32-794C-9249-4DA14DF851D9}"/>
              </a:ext>
            </a:extLst>
          </xdr:cNvPr>
          <xdr:cNvCxnSpPr/>
        </xdr:nvCxnSpPr>
        <xdr:spPr>
          <a:xfrm flipH="1">
            <a:off x="18629059" y="15938647"/>
            <a:ext cx="1883229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199572</xdr:colOff>
      <xdr:row>88</xdr:row>
      <xdr:rowOff>163285</xdr:rowOff>
    </xdr:from>
    <xdr:to>
      <xdr:col>20</xdr:col>
      <xdr:colOff>731188</xdr:colOff>
      <xdr:row>102</xdr:row>
      <xdr:rowOff>65312</xdr:rowOff>
    </xdr:to>
    <xdr:grpSp>
      <xdr:nvGrpSpPr>
        <xdr:cNvPr id="89" name="Group 88">
          <a:extLst>
            <a:ext uri="{FF2B5EF4-FFF2-40B4-BE49-F238E27FC236}">
              <a16:creationId xmlns:a16="http://schemas.microsoft.com/office/drawing/2014/main" id="{6C36549E-338D-E943-884C-820BC35DDE67}"/>
            </a:ext>
          </a:extLst>
        </xdr:cNvPr>
        <xdr:cNvGrpSpPr/>
      </xdr:nvGrpSpPr>
      <xdr:grpSpPr>
        <a:xfrm>
          <a:off x="14710498" y="18789952"/>
          <a:ext cx="3001060" cy="2865360"/>
          <a:chOff x="14717415" y="17694265"/>
          <a:chExt cx="2996910" cy="2691047"/>
        </a:xfrm>
      </xdr:grpSpPr>
      <xdr:grpSp>
        <xdr:nvGrpSpPr>
          <xdr:cNvPr id="90" name="Group 89">
            <a:extLst>
              <a:ext uri="{FF2B5EF4-FFF2-40B4-BE49-F238E27FC236}">
                <a16:creationId xmlns:a16="http://schemas.microsoft.com/office/drawing/2014/main" id="{203158E5-3A17-454A-BAD7-DBA2B5317F0A}"/>
              </a:ext>
            </a:extLst>
          </xdr:cNvPr>
          <xdr:cNvGrpSpPr/>
        </xdr:nvGrpSpPr>
        <xdr:grpSpPr>
          <a:xfrm>
            <a:off x="14717415" y="17694265"/>
            <a:ext cx="2996910" cy="2691047"/>
            <a:chOff x="14832181" y="19599807"/>
            <a:chExt cx="3016398" cy="2994201"/>
          </a:xfrm>
        </xdr:grpSpPr>
        <xdr:graphicFrame macro="">
          <xdr:nvGraphicFramePr>
            <xdr:cNvPr id="93" name="Chart 92">
              <a:extLst>
                <a:ext uri="{FF2B5EF4-FFF2-40B4-BE49-F238E27FC236}">
                  <a16:creationId xmlns:a16="http://schemas.microsoft.com/office/drawing/2014/main" id="{D3DAB246-5B85-0D4A-BC04-CADED843A573}"/>
                </a:ext>
              </a:extLst>
            </xdr:cNvPr>
            <xdr:cNvGraphicFramePr>
              <a:graphicFrameLocks/>
            </xdr:cNvGraphicFramePr>
          </xdr:nvGraphicFramePr>
          <xdr:xfrm>
            <a:off x="14832181" y="19599807"/>
            <a:ext cx="3016398" cy="29942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8"/>
            </a:graphicData>
          </a:graphic>
        </xdr:graphicFrame>
        <xdr:cxnSp macro="">
          <xdr:nvCxnSpPr>
            <xdr:cNvPr id="94" name="Straight Connector 93">
              <a:extLst>
                <a:ext uri="{FF2B5EF4-FFF2-40B4-BE49-F238E27FC236}">
                  <a16:creationId xmlns:a16="http://schemas.microsoft.com/office/drawing/2014/main" id="{0BF4CB4C-69E3-F244-8635-6E9C0A781764}"/>
                </a:ext>
              </a:extLst>
            </xdr:cNvPr>
            <xdr:cNvCxnSpPr/>
          </xdr:nvCxnSpPr>
          <xdr:spPr>
            <a:xfrm flipH="1">
              <a:off x="15186889" y="20418831"/>
              <a:ext cx="2353403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91" name="Straight Connector 90">
            <a:extLst>
              <a:ext uri="{FF2B5EF4-FFF2-40B4-BE49-F238E27FC236}">
                <a16:creationId xmlns:a16="http://schemas.microsoft.com/office/drawing/2014/main" id="{BAACD75F-D801-B745-8FED-B38DA2B2C587}"/>
              </a:ext>
            </a:extLst>
          </xdr:cNvPr>
          <xdr:cNvCxnSpPr/>
        </xdr:nvCxnSpPr>
        <xdr:spPr>
          <a:xfrm flipH="1">
            <a:off x="15058706" y="18432059"/>
            <a:ext cx="1875392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Straight Connector 91">
            <a:extLst>
              <a:ext uri="{FF2B5EF4-FFF2-40B4-BE49-F238E27FC236}">
                <a16:creationId xmlns:a16="http://schemas.microsoft.com/office/drawing/2014/main" id="{7863DB48-B3E9-4743-A6D7-A8F2DA05B097}"/>
              </a:ext>
            </a:extLst>
          </xdr:cNvPr>
          <xdr:cNvCxnSpPr/>
        </xdr:nvCxnSpPr>
        <xdr:spPr>
          <a:xfrm flipH="1">
            <a:off x="15514762" y="18787880"/>
            <a:ext cx="1883229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131137</xdr:colOff>
      <xdr:row>31</xdr:row>
      <xdr:rowOff>0</xdr:rowOff>
    </xdr:from>
    <xdr:to>
      <xdr:col>55</xdr:col>
      <xdr:colOff>652613</xdr:colOff>
      <xdr:row>44</xdr:row>
      <xdr:rowOff>92973</xdr:rowOff>
    </xdr:to>
    <xdr:grpSp>
      <xdr:nvGrpSpPr>
        <xdr:cNvPr id="275" name="Group 274">
          <a:extLst>
            <a:ext uri="{FF2B5EF4-FFF2-40B4-BE49-F238E27FC236}">
              <a16:creationId xmlns:a16="http://schemas.microsoft.com/office/drawing/2014/main" id="{50A0ABDA-490F-9A49-9024-949A6C13FC97}"/>
            </a:ext>
          </a:extLst>
        </xdr:cNvPr>
        <xdr:cNvGrpSpPr/>
      </xdr:nvGrpSpPr>
      <xdr:grpSpPr>
        <a:xfrm>
          <a:off x="44298915" y="6561667"/>
          <a:ext cx="2990920" cy="2844639"/>
          <a:chOff x="27177645" y="6211972"/>
          <a:chExt cx="2984149" cy="2682777"/>
        </a:xfrm>
      </xdr:grpSpPr>
      <xdr:grpSp>
        <xdr:nvGrpSpPr>
          <xdr:cNvPr id="276" name="Group 275">
            <a:extLst>
              <a:ext uri="{FF2B5EF4-FFF2-40B4-BE49-F238E27FC236}">
                <a16:creationId xmlns:a16="http://schemas.microsoft.com/office/drawing/2014/main" id="{F2FD3156-50EB-D14D-8BFB-F0407C30CF5B}"/>
              </a:ext>
            </a:extLst>
          </xdr:cNvPr>
          <xdr:cNvGrpSpPr/>
        </xdr:nvGrpSpPr>
        <xdr:grpSpPr>
          <a:xfrm>
            <a:off x="27177645" y="6211972"/>
            <a:ext cx="2984149" cy="2682777"/>
            <a:chOff x="27364951" y="6883243"/>
            <a:chExt cx="3003637" cy="2964277"/>
          </a:xfrm>
        </xdr:grpSpPr>
        <xdr:graphicFrame macro="">
          <xdr:nvGraphicFramePr>
            <xdr:cNvPr id="279" name="Chart 278">
              <a:extLst>
                <a:ext uri="{FF2B5EF4-FFF2-40B4-BE49-F238E27FC236}">
                  <a16:creationId xmlns:a16="http://schemas.microsoft.com/office/drawing/2014/main" id="{98BECF5A-5531-1145-A3FC-AC08ACA6B63A}"/>
                </a:ext>
              </a:extLst>
            </xdr:cNvPr>
            <xdr:cNvGraphicFramePr>
              <a:graphicFrameLocks/>
            </xdr:cNvGraphicFramePr>
          </xdr:nvGraphicFramePr>
          <xdr:xfrm>
            <a:off x="27364951" y="6883243"/>
            <a:ext cx="3003637" cy="296427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9"/>
            </a:graphicData>
          </a:graphic>
        </xdr:graphicFrame>
        <xdr:cxnSp macro="">
          <xdr:nvCxnSpPr>
            <xdr:cNvPr id="280" name="Straight Connector 279">
              <a:extLst>
                <a:ext uri="{FF2B5EF4-FFF2-40B4-BE49-F238E27FC236}">
                  <a16:creationId xmlns:a16="http://schemas.microsoft.com/office/drawing/2014/main" id="{C3FA0371-4C48-E447-B903-A538D88D45A2}"/>
                </a:ext>
              </a:extLst>
            </xdr:cNvPr>
            <xdr:cNvCxnSpPr/>
          </xdr:nvCxnSpPr>
          <xdr:spPr>
            <a:xfrm flipH="1">
              <a:off x="27708942" y="7681990"/>
              <a:ext cx="2353404" cy="2031620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77" name="Straight Connector 276">
            <a:extLst>
              <a:ext uri="{FF2B5EF4-FFF2-40B4-BE49-F238E27FC236}">
                <a16:creationId xmlns:a16="http://schemas.microsoft.com/office/drawing/2014/main" id="{FED47BB5-9AB1-E844-A26C-8C40ED0D91CE}"/>
              </a:ext>
            </a:extLst>
          </xdr:cNvPr>
          <xdr:cNvCxnSpPr/>
        </xdr:nvCxnSpPr>
        <xdr:spPr>
          <a:xfrm flipH="1">
            <a:off x="27516109" y="6935988"/>
            <a:ext cx="1877283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" name="Straight Connector 277">
            <a:extLst>
              <a:ext uri="{FF2B5EF4-FFF2-40B4-BE49-F238E27FC236}">
                <a16:creationId xmlns:a16="http://schemas.microsoft.com/office/drawing/2014/main" id="{951E8E8A-E4BD-7844-AE8D-7C8FAD4C3299}"/>
              </a:ext>
            </a:extLst>
          </xdr:cNvPr>
          <xdr:cNvCxnSpPr/>
        </xdr:nvCxnSpPr>
        <xdr:spPr>
          <a:xfrm flipH="1">
            <a:off x="27944475" y="7309905"/>
            <a:ext cx="1883230" cy="1468981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48</xdr:col>
      <xdr:colOff>320971</xdr:colOff>
      <xdr:row>31</xdr:row>
      <xdr:rowOff>0</xdr:rowOff>
    </xdr:from>
    <xdr:to>
      <xdr:col>52</xdr:col>
      <xdr:colOff>5253</xdr:colOff>
      <xdr:row>44</xdr:row>
      <xdr:rowOff>92973</xdr:rowOff>
    </xdr:to>
    <xdr:grpSp>
      <xdr:nvGrpSpPr>
        <xdr:cNvPr id="281" name="Group 280">
          <a:extLst>
            <a:ext uri="{FF2B5EF4-FFF2-40B4-BE49-F238E27FC236}">
              <a16:creationId xmlns:a16="http://schemas.microsoft.com/office/drawing/2014/main" id="{B380023B-7D84-B046-A58B-784B6472D3B4}"/>
            </a:ext>
          </a:extLst>
        </xdr:cNvPr>
        <xdr:cNvGrpSpPr/>
      </xdr:nvGrpSpPr>
      <xdr:grpSpPr>
        <a:xfrm>
          <a:off x="41196156" y="6561667"/>
          <a:ext cx="2976875" cy="2844639"/>
          <a:chOff x="24080419" y="6211972"/>
          <a:chExt cx="2971342" cy="2682777"/>
        </a:xfrm>
      </xdr:grpSpPr>
      <xdr:grpSp>
        <xdr:nvGrpSpPr>
          <xdr:cNvPr id="282" name="Group 281">
            <a:extLst>
              <a:ext uri="{FF2B5EF4-FFF2-40B4-BE49-F238E27FC236}">
                <a16:creationId xmlns:a16="http://schemas.microsoft.com/office/drawing/2014/main" id="{D6631A49-6CC9-834D-9633-0675F707D6E2}"/>
              </a:ext>
            </a:extLst>
          </xdr:cNvPr>
          <xdr:cNvGrpSpPr/>
        </xdr:nvGrpSpPr>
        <xdr:grpSpPr>
          <a:xfrm>
            <a:off x="24080419" y="6211972"/>
            <a:ext cx="2971342" cy="2682777"/>
            <a:chOff x="24220071" y="6899304"/>
            <a:chExt cx="2997327" cy="2964277"/>
          </a:xfrm>
        </xdr:grpSpPr>
        <xdr:graphicFrame macro="">
          <xdr:nvGraphicFramePr>
            <xdr:cNvPr id="285" name="Chart 284">
              <a:extLst>
                <a:ext uri="{FF2B5EF4-FFF2-40B4-BE49-F238E27FC236}">
                  <a16:creationId xmlns:a16="http://schemas.microsoft.com/office/drawing/2014/main" id="{F2B95D95-6037-294A-A2E0-A95188F13303}"/>
                </a:ext>
              </a:extLst>
            </xdr:cNvPr>
            <xdr:cNvGraphicFramePr>
              <a:graphicFrameLocks/>
            </xdr:cNvGraphicFramePr>
          </xdr:nvGraphicFramePr>
          <xdr:xfrm>
            <a:off x="24220071" y="6899304"/>
            <a:ext cx="2997327" cy="296427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0"/>
            </a:graphicData>
          </a:graphic>
        </xdr:graphicFrame>
        <xdr:cxnSp macro="">
          <xdr:nvCxnSpPr>
            <xdr:cNvPr id="286" name="Straight Connector 285">
              <a:extLst>
                <a:ext uri="{FF2B5EF4-FFF2-40B4-BE49-F238E27FC236}">
                  <a16:creationId xmlns:a16="http://schemas.microsoft.com/office/drawing/2014/main" id="{B71469A8-5B42-BE4A-9563-D685586F5239}"/>
                </a:ext>
              </a:extLst>
            </xdr:cNvPr>
            <xdr:cNvCxnSpPr/>
          </xdr:nvCxnSpPr>
          <xdr:spPr>
            <a:xfrm flipH="1">
              <a:off x="24560861" y="7680978"/>
              <a:ext cx="2353405" cy="20529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83" name="Straight Connector 282">
            <a:extLst>
              <a:ext uri="{FF2B5EF4-FFF2-40B4-BE49-F238E27FC236}">
                <a16:creationId xmlns:a16="http://schemas.microsoft.com/office/drawing/2014/main" id="{92244B6C-CD0F-1B49-9C28-D0833FD2357B}"/>
              </a:ext>
            </a:extLst>
          </xdr:cNvPr>
          <xdr:cNvCxnSpPr/>
        </xdr:nvCxnSpPr>
        <xdr:spPr>
          <a:xfrm flipH="1">
            <a:off x="24413042" y="6945809"/>
            <a:ext cx="1877282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" name="Straight Connector 283">
            <a:extLst>
              <a:ext uri="{FF2B5EF4-FFF2-40B4-BE49-F238E27FC236}">
                <a16:creationId xmlns:a16="http://schemas.microsoft.com/office/drawing/2014/main" id="{0404A0A2-3C7C-6848-B75A-8E94D3B5C90D}"/>
              </a:ext>
            </a:extLst>
          </xdr:cNvPr>
          <xdr:cNvCxnSpPr/>
        </xdr:nvCxnSpPr>
        <xdr:spPr>
          <a:xfrm flipH="1">
            <a:off x="24841409" y="7310663"/>
            <a:ext cx="1883229" cy="1468981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505995</xdr:colOff>
      <xdr:row>31</xdr:row>
      <xdr:rowOff>0</xdr:rowOff>
    </xdr:from>
    <xdr:to>
      <xdr:col>48</xdr:col>
      <xdr:colOff>195087</xdr:colOff>
      <xdr:row>44</xdr:row>
      <xdr:rowOff>106596</xdr:rowOff>
    </xdr:to>
    <xdr:grpSp>
      <xdr:nvGrpSpPr>
        <xdr:cNvPr id="287" name="Group 286">
          <a:extLst>
            <a:ext uri="{FF2B5EF4-FFF2-40B4-BE49-F238E27FC236}">
              <a16:creationId xmlns:a16="http://schemas.microsoft.com/office/drawing/2014/main" id="{871B7634-4848-D04F-B6B9-2B20A7743175}"/>
            </a:ext>
          </a:extLst>
        </xdr:cNvPr>
        <xdr:cNvGrpSpPr/>
      </xdr:nvGrpSpPr>
      <xdr:grpSpPr>
        <a:xfrm>
          <a:off x="38088588" y="6561667"/>
          <a:ext cx="2981684" cy="2858262"/>
          <a:chOff x="20978384" y="6211972"/>
          <a:chExt cx="2976151" cy="2696400"/>
        </a:xfrm>
      </xdr:grpSpPr>
      <xdr:grpSp>
        <xdr:nvGrpSpPr>
          <xdr:cNvPr id="288" name="Group 287">
            <a:extLst>
              <a:ext uri="{FF2B5EF4-FFF2-40B4-BE49-F238E27FC236}">
                <a16:creationId xmlns:a16="http://schemas.microsoft.com/office/drawing/2014/main" id="{21FB40D5-C8DB-824B-B7CE-57A73E421ADE}"/>
              </a:ext>
            </a:extLst>
          </xdr:cNvPr>
          <xdr:cNvGrpSpPr/>
        </xdr:nvGrpSpPr>
        <xdr:grpSpPr>
          <a:xfrm>
            <a:off x="20978384" y="6211972"/>
            <a:ext cx="2976151" cy="2696400"/>
            <a:chOff x="21122011" y="6890679"/>
            <a:chExt cx="2983729" cy="2977900"/>
          </a:xfrm>
        </xdr:grpSpPr>
        <xdr:graphicFrame macro="">
          <xdr:nvGraphicFramePr>
            <xdr:cNvPr id="291" name="Chart 290">
              <a:extLst>
                <a:ext uri="{FF2B5EF4-FFF2-40B4-BE49-F238E27FC236}">
                  <a16:creationId xmlns:a16="http://schemas.microsoft.com/office/drawing/2014/main" id="{B6711C05-7E34-3E4E-9414-896CF2AB1D21}"/>
                </a:ext>
              </a:extLst>
            </xdr:cNvPr>
            <xdr:cNvGraphicFramePr>
              <a:graphicFrameLocks/>
            </xdr:cNvGraphicFramePr>
          </xdr:nvGraphicFramePr>
          <xdr:xfrm>
            <a:off x="21122011" y="6890679"/>
            <a:ext cx="2983729" cy="29779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1"/>
            </a:graphicData>
          </a:graphic>
        </xdr:graphicFrame>
        <xdr:cxnSp macro="">
          <xdr:nvCxnSpPr>
            <xdr:cNvPr id="292" name="Straight Connector 291">
              <a:extLst>
                <a:ext uri="{FF2B5EF4-FFF2-40B4-BE49-F238E27FC236}">
                  <a16:creationId xmlns:a16="http://schemas.microsoft.com/office/drawing/2014/main" id="{D3580649-6DBE-C248-B213-0318A3027EBE}"/>
                </a:ext>
              </a:extLst>
            </xdr:cNvPr>
            <xdr:cNvCxnSpPr/>
          </xdr:nvCxnSpPr>
          <xdr:spPr>
            <a:xfrm flipH="1">
              <a:off x="21469214" y="7684068"/>
              <a:ext cx="2353402" cy="2048901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89" name="Straight Connector 288">
            <a:extLst>
              <a:ext uri="{FF2B5EF4-FFF2-40B4-BE49-F238E27FC236}">
                <a16:creationId xmlns:a16="http://schemas.microsoft.com/office/drawing/2014/main" id="{DF3F3176-E9E2-894C-ACAE-DFB862D95DFD}"/>
              </a:ext>
            </a:extLst>
          </xdr:cNvPr>
          <xdr:cNvCxnSpPr/>
        </xdr:nvCxnSpPr>
        <xdr:spPr>
          <a:xfrm flipH="1">
            <a:off x="21327951" y="6949383"/>
            <a:ext cx="1883229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" name="Straight Connector 289">
            <a:extLst>
              <a:ext uri="{FF2B5EF4-FFF2-40B4-BE49-F238E27FC236}">
                <a16:creationId xmlns:a16="http://schemas.microsoft.com/office/drawing/2014/main" id="{1CECEEFE-2117-9541-ADC5-0BDFF2E23FC7}"/>
              </a:ext>
            </a:extLst>
          </xdr:cNvPr>
          <xdr:cNvCxnSpPr/>
        </xdr:nvCxnSpPr>
        <xdr:spPr>
          <a:xfrm flipH="1">
            <a:off x="21743901" y="7323300"/>
            <a:ext cx="1877283" cy="1468981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662695</xdr:colOff>
      <xdr:row>31</xdr:row>
      <xdr:rowOff>0</xdr:rowOff>
    </xdr:from>
    <xdr:to>
      <xdr:col>44</xdr:col>
      <xdr:colOff>380111</xdr:colOff>
      <xdr:row>44</xdr:row>
      <xdr:rowOff>106596</xdr:rowOff>
    </xdr:to>
    <xdr:grpSp>
      <xdr:nvGrpSpPr>
        <xdr:cNvPr id="293" name="Group 292">
          <a:extLst>
            <a:ext uri="{FF2B5EF4-FFF2-40B4-BE49-F238E27FC236}">
              <a16:creationId xmlns:a16="http://schemas.microsoft.com/office/drawing/2014/main" id="{27D4302F-23F1-E847-B825-CA7770D33AAB}"/>
            </a:ext>
          </a:extLst>
        </xdr:cNvPr>
        <xdr:cNvGrpSpPr/>
      </xdr:nvGrpSpPr>
      <xdr:grpSpPr>
        <a:xfrm>
          <a:off x="34952695" y="6561667"/>
          <a:ext cx="3010009" cy="2858262"/>
          <a:chOff x="17842783" y="6211972"/>
          <a:chExt cx="3009717" cy="2696400"/>
        </a:xfrm>
      </xdr:grpSpPr>
      <xdr:grpSp>
        <xdr:nvGrpSpPr>
          <xdr:cNvPr id="294" name="Group 293">
            <a:extLst>
              <a:ext uri="{FF2B5EF4-FFF2-40B4-BE49-F238E27FC236}">
                <a16:creationId xmlns:a16="http://schemas.microsoft.com/office/drawing/2014/main" id="{8C68E8DC-F52A-124E-BF19-3612C7458B66}"/>
              </a:ext>
            </a:extLst>
          </xdr:cNvPr>
          <xdr:cNvGrpSpPr/>
        </xdr:nvGrpSpPr>
        <xdr:grpSpPr>
          <a:xfrm>
            <a:off x="17842783" y="6211972"/>
            <a:ext cx="3009717" cy="2696400"/>
            <a:chOff x="18015814" y="6890679"/>
            <a:chExt cx="3022710" cy="2977900"/>
          </a:xfrm>
        </xdr:grpSpPr>
        <xdr:graphicFrame macro="">
          <xdr:nvGraphicFramePr>
            <xdr:cNvPr id="297" name="Chart 296">
              <a:extLst>
                <a:ext uri="{FF2B5EF4-FFF2-40B4-BE49-F238E27FC236}">
                  <a16:creationId xmlns:a16="http://schemas.microsoft.com/office/drawing/2014/main" id="{7CD83304-8EDD-394A-9B6A-6EEFC6EBCBC4}"/>
                </a:ext>
              </a:extLst>
            </xdr:cNvPr>
            <xdr:cNvGraphicFramePr>
              <a:graphicFrameLocks/>
            </xdr:cNvGraphicFramePr>
          </xdr:nvGraphicFramePr>
          <xdr:xfrm>
            <a:off x="18015814" y="6890679"/>
            <a:ext cx="3022710" cy="29779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  <xdr:cxnSp macro="">
          <xdr:nvCxnSpPr>
            <xdr:cNvPr id="298" name="Straight Connector 297">
              <a:extLst>
                <a:ext uri="{FF2B5EF4-FFF2-40B4-BE49-F238E27FC236}">
                  <a16:creationId xmlns:a16="http://schemas.microsoft.com/office/drawing/2014/main" id="{581335C4-532C-324D-84B3-A5D9D1BF6BF3}"/>
                </a:ext>
              </a:extLst>
            </xdr:cNvPr>
            <xdr:cNvCxnSpPr/>
          </xdr:nvCxnSpPr>
          <xdr:spPr>
            <a:xfrm flipH="1">
              <a:off x="18344795" y="7690993"/>
              <a:ext cx="2359715" cy="2052918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95" name="Straight Connector 294">
            <a:extLst>
              <a:ext uri="{FF2B5EF4-FFF2-40B4-BE49-F238E27FC236}">
                <a16:creationId xmlns:a16="http://schemas.microsoft.com/office/drawing/2014/main" id="{A2997E5E-2E4A-0542-9BCE-048971165CF3}"/>
              </a:ext>
            </a:extLst>
          </xdr:cNvPr>
          <xdr:cNvCxnSpPr/>
        </xdr:nvCxnSpPr>
        <xdr:spPr>
          <a:xfrm flipH="1">
            <a:off x="18186323" y="6950168"/>
            <a:ext cx="1875391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" name="Straight Connector 295">
            <a:extLst>
              <a:ext uri="{FF2B5EF4-FFF2-40B4-BE49-F238E27FC236}">
                <a16:creationId xmlns:a16="http://schemas.microsoft.com/office/drawing/2014/main" id="{176C3E0A-27F6-7A45-946E-A2F18FC2CCF9}"/>
              </a:ext>
            </a:extLst>
          </xdr:cNvPr>
          <xdr:cNvCxnSpPr/>
        </xdr:nvCxnSpPr>
        <xdr:spPr>
          <a:xfrm flipH="1">
            <a:off x="18612737" y="7324085"/>
            <a:ext cx="1883229" cy="1468981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0</xdr:colOff>
      <xdr:row>31</xdr:row>
      <xdr:rowOff>0</xdr:rowOff>
    </xdr:from>
    <xdr:to>
      <xdr:col>40</xdr:col>
      <xdr:colOff>540686</xdr:colOff>
      <xdr:row>44</xdr:row>
      <xdr:rowOff>106596</xdr:rowOff>
    </xdr:to>
    <xdr:grpSp>
      <xdr:nvGrpSpPr>
        <xdr:cNvPr id="299" name="Group 298">
          <a:extLst>
            <a:ext uri="{FF2B5EF4-FFF2-40B4-BE49-F238E27FC236}">
              <a16:creationId xmlns:a16="http://schemas.microsoft.com/office/drawing/2014/main" id="{CD99FD57-7D06-4843-8303-6A80D96A5D43}"/>
            </a:ext>
          </a:extLst>
        </xdr:cNvPr>
        <xdr:cNvGrpSpPr/>
      </xdr:nvGrpSpPr>
      <xdr:grpSpPr>
        <a:xfrm>
          <a:off x="31820556" y="6561667"/>
          <a:ext cx="3010130" cy="2858262"/>
          <a:chOff x="14717415" y="6211972"/>
          <a:chExt cx="3005980" cy="2696400"/>
        </a:xfrm>
      </xdr:grpSpPr>
      <xdr:grpSp>
        <xdr:nvGrpSpPr>
          <xdr:cNvPr id="300" name="Group 299">
            <a:extLst>
              <a:ext uri="{FF2B5EF4-FFF2-40B4-BE49-F238E27FC236}">
                <a16:creationId xmlns:a16="http://schemas.microsoft.com/office/drawing/2014/main" id="{8194137B-90E4-6C49-BA38-A012E2E8CA30}"/>
              </a:ext>
            </a:extLst>
          </xdr:cNvPr>
          <xdr:cNvGrpSpPr/>
        </xdr:nvGrpSpPr>
        <xdr:grpSpPr>
          <a:xfrm>
            <a:off x="14717415" y="6211972"/>
            <a:ext cx="3005980" cy="2696400"/>
            <a:chOff x="14905972" y="6897029"/>
            <a:chExt cx="3025468" cy="2977900"/>
          </a:xfrm>
        </xdr:grpSpPr>
        <xdr:graphicFrame macro="">
          <xdr:nvGraphicFramePr>
            <xdr:cNvPr id="303" name="Chart 302">
              <a:extLst>
                <a:ext uri="{FF2B5EF4-FFF2-40B4-BE49-F238E27FC236}">
                  <a16:creationId xmlns:a16="http://schemas.microsoft.com/office/drawing/2014/main" id="{2C9B869A-64C1-164D-A536-BF1529B0E3CF}"/>
                </a:ext>
              </a:extLst>
            </xdr:cNvPr>
            <xdr:cNvGraphicFramePr/>
          </xdr:nvGraphicFramePr>
          <xdr:xfrm>
            <a:off x="14905972" y="6897029"/>
            <a:ext cx="3025468" cy="29779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3"/>
            </a:graphicData>
          </a:graphic>
        </xdr:graphicFrame>
        <xdr:cxnSp macro="">
          <xdr:nvCxnSpPr>
            <xdr:cNvPr id="304" name="Straight Connector 303">
              <a:extLst>
                <a:ext uri="{FF2B5EF4-FFF2-40B4-BE49-F238E27FC236}">
                  <a16:creationId xmlns:a16="http://schemas.microsoft.com/office/drawing/2014/main" id="{D082A3EC-7240-FE45-807B-14E3062F33FE}"/>
                </a:ext>
              </a:extLst>
            </xdr:cNvPr>
            <xdr:cNvCxnSpPr/>
          </xdr:nvCxnSpPr>
          <xdr:spPr>
            <a:xfrm flipH="1">
              <a:off x="15259224" y="7701003"/>
              <a:ext cx="2353403" cy="2052918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01" name="Straight Connector 300">
            <a:extLst>
              <a:ext uri="{FF2B5EF4-FFF2-40B4-BE49-F238E27FC236}">
                <a16:creationId xmlns:a16="http://schemas.microsoft.com/office/drawing/2014/main" id="{BA50980D-50F0-3D44-8DEE-F12180303475}"/>
              </a:ext>
            </a:extLst>
          </xdr:cNvPr>
          <xdr:cNvCxnSpPr/>
        </xdr:nvCxnSpPr>
        <xdr:spPr>
          <a:xfrm flipH="1">
            <a:off x="15039991" y="6957884"/>
            <a:ext cx="1875392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" name="Straight Connector 301">
            <a:extLst>
              <a:ext uri="{FF2B5EF4-FFF2-40B4-BE49-F238E27FC236}">
                <a16:creationId xmlns:a16="http://schemas.microsoft.com/office/drawing/2014/main" id="{E410CE20-0564-0C4B-8462-3C8140BB243D}"/>
              </a:ext>
            </a:extLst>
          </xdr:cNvPr>
          <xdr:cNvCxnSpPr/>
        </xdr:nvCxnSpPr>
        <xdr:spPr>
          <a:xfrm flipH="1">
            <a:off x="15496046" y="7331801"/>
            <a:ext cx="1883229" cy="1468981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0</xdr:colOff>
      <xdr:row>45</xdr:row>
      <xdr:rowOff>92562</xdr:rowOff>
    </xdr:from>
    <xdr:to>
      <xdr:col>40</xdr:col>
      <xdr:colOff>540686</xdr:colOff>
      <xdr:row>58</xdr:row>
      <xdr:rowOff>186491</xdr:rowOff>
    </xdr:to>
    <xdr:grpSp>
      <xdr:nvGrpSpPr>
        <xdr:cNvPr id="305" name="Group 304">
          <a:extLst>
            <a:ext uri="{FF2B5EF4-FFF2-40B4-BE49-F238E27FC236}">
              <a16:creationId xmlns:a16="http://schemas.microsoft.com/office/drawing/2014/main" id="{77D98062-49D2-5740-8908-802F3F4C04F6}"/>
            </a:ext>
          </a:extLst>
        </xdr:cNvPr>
        <xdr:cNvGrpSpPr/>
      </xdr:nvGrpSpPr>
      <xdr:grpSpPr>
        <a:xfrm>
          <a:off x="31820556" y="9617562"/>
          <a:ext cx="3010130" cy="2845596"/>
          <a:chOff x="14717415" y="9093554"/>
          <a:chExt cx="3005980" cy="2682421"/>
        </a:xfrm>
      </xdr:grpSpPr>
      <xdr:grpSp>
        <xdr:nvGrpSpPr>
          <xdr:cNvPr id="306" name="Group 305">
            <a:extLst>
              <a:ext uri="{FF2B5EF4-FFF2-40B4-BE49-F238E27FC236}">
                <a16:creationId xmlns:a16="http://schemas.microsoft.com/office/drawing/2014/main" id="{B751DF06-EC11-9642-B27D-E691DBF976E8}"/>
              </a:ext>
            </a:extLst>
          </xdr:cNvPr>
          <xdr:cNvGrpSpPr/>
        </xdr:nvGrpSpPr>
        <xdr:grpSpPr>
          <a:xfrm>
            <a:off x="14717415" y="9093554"/>
            <a:ext cx="3005980" cy="2682421"/>
            <a:chOff x="14867872" y="10070399"/>
            <a:chExt cx="3025468" cy="2985576"/>
          </a:xfrm>
        </xdr:grpSpPr>
        <xdr:graphicFrame macro="">
          <xdr:nvGraphicFramePr>
            <xdr:cNvPr id="309" name="Chart 308">
              <a:extLst>
                <a:ext uri="{FF2B5EF4-FFF2-40B4-BE49-F238E27FC236}">
                  <a16:creationId xmlns:a16="http://schemas.microsoft.com/office/drawing/2014/main" id="{3936AC8E-37E4-ED4D-B2A5-6B4C97B63113}"/>
                </a:ext>
              </a:extLst>
            </xdr:cNvPr>
            <xdr:cNvGraphicFramePr>
              <a:graphicFrameLocks/>
            </xdr:cNvGraphicFramePr>
          </xdr:nvGraphicFramePr>
          <xdr:xfrm>
            <a:off x="14867872" y="10070399"/>
            <a:ext cx="3025468" cy="298557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4"/>
            </a:graphicData>
          </a:graphic>
        </xdr:graphicFrame>
        <xdr:cxnSp macro="">
          <xdr:nvCxnSpPr>
            <xdr:cNvPr id="310" name="Straight Connector 309">
              <a:extLst>
                <a:ext uri="{FF2B5EF4-FFF2-40B4-BE49-F238E27FC236}">
                  <a16:creationId xmlns:a16="http://schemas.microsoft.com/office/drawing/2014/main" id="{02D307D4-05B2-FF4C-9DD2-F9F571128987}"/>
                </a:ext>
              </a:extLst>
            </xdr:cNvPr>
            <xdr:cNvCxnSpPr/>
          </xdr:nvCxnSpPr>
          <xdr:spPr>
            <a:xfrm flipH="1">
              <a:off x="15216346" y="10892589"/>
              <a:ext cx="2353403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07" name="Straight Connector 306">
            <a:extLst>
              <a:ext uri="{FF2B5EF4-FFF2-40B4-BE49-F238E27FC236}">
                <a16:creationId xmlns:a16="http://schemas.microsoft.com/office/drawing/2014/main" id="{928A7FFF-7736-284C-B1E0-4BE499472A8E}"/>
              </a:ext>
            </a:extLst>
          </xdr:cNvPr>
          <xdr:cNvCxnSpPr/>
        </xdr:nvCxnSpPr>
        <xdr:spPr>
          <a:xfrm flipH="1">
            <a:off x="15059352" y="9825229"/>
            <a:ext cx="1875392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" name="Straight Connector 307">
            <a:extLst>
              <a:ext uri="{FF2B5EF4-FFF2-40B4-BE49-F238E27FC236}">
                <a16:creationId xmlns:a16="http://schemas.microsoft.com/office/drawing/2014/main" id="{BC8B8958-467F-1040-9434-77D72E187CC0}"/>
              </a:ext>
            </a:extLst>
          </xdr:cNvPr>
          <xdr:cNvCxnSpPr/>
        </xdr:nvCxnSpPr>
        <xdr:spPr>
          <a:xfrm flipH="1">
            <a:off x="15515406" y="10181050"/>
            <a:ext cx="1883229" cy="1478753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662695</xdr:colOff>
      <xdr:row>45</xdr:row>
      <xdr:rowOff>92562</xdr:rowOff>
    </xdr:from>
    <xdr:to>
      <xdr:col>44</xdr:col>
      <xdr:colOff>380111</xdr:colOff>
      <xdr:row>58</xdr:row>
      <xdr:rowOff>186491</xdr:rowOff>
    </xdr:to>
    <xdr:grpSp>
      <xdr:nvGrpSpPr>
        <xdr:cNvPr id="311" name="Group 310">
          <a:extLst>
            <a:ext uri="{FF2B5EF4-FFF2-40B4-BE49-F238E27FC236}">
              <a16:creationId xmlns:a16="http://schemas.microsoft.com/office/drawing/2014/main" id="{C615C453-1962-DF42-8C96-B7BBB8BFDA5B}"/>
            </a:ext>
          </a:extLst>
        </xdr:cNvPr>
        <xdr:cNvGrpSpPr/>
      </xdr:nvGrpSpPr>
      <xdr:grpSpPr>
        <a:xfrm>
          <a:off x="34952695" y="9617562"/>
          <a:ext cx="3010009" cy="2845596"/>
          <a:chOff x="17842783" y="9093554"/>
          <a:chExt cx="3009717" cy="2682421"/>
        </a:xfrm>
      </xdr:grpSpPr>
      <xdr:grpSp>
        <xdr:nvGrpSpPr>
          <xdr:cNvPr id="312" name="Group 311">
            <a:extLst>
              <a:ext uri="{FF2B5EF4-FFF2-40B4-BE49-F238E27FC236}">
                <a16:creationId xmlns:a16="http://schemas.microsoft.com/office/drawing/2014/main" id="{CFCED93E-651B-EF44-983A-171C8EAF0F88}"/>
              </a:ext>
            </a:extLst>
          </xdr:cNvPr>
          <xdr:cNvGrpSpPr/>
        </xdr:nvGrpSpPr>
        <xdr:grpSpPr>
          <a:xfrm>
            <a:off x="17842783" y="9093554"/>
            <a:ext cx="3009717" cy="2682421"/>
            <a:chOff x="17977714" y="10064049"/>
            <a:chExt cx="3022710" cy="2985576"/>
          </a:xfrm>
        </xdr:grpSpPr>
        <xdr:graphicFrame macro="">
          <xdr:nvGraphicFramePr>
            <xdr:cNvPr id="315" name="Chart 314">
              <a:extLst>
                <a:ext uri="{FF2B5EF4-FFF2-40B4-BE49-F238E27FC236}">
                  <a16:creationId xmlns:a16="http://schemas.microsoft.com/office/drawing/2014/main" id="{F9F924AC-6EFC-FE49-AFCF-4C512C3FBB67}"/>
                </a:ext>
              </a:extLst>
            </xdr:cNvPr>
            <xdr:cNvGraphicFramePr>
              <a:graphicFrameLocks/>
            </xdr:cNvGraphicFramePr>
          </xdr:nvGraphicFramePr>
          <xdr:xfrm>
            <a:off x="17977714" y="10064049"/>
            <a:ext cx="3022710" cy="298557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5"/>
            </a:graphicData>
          </a:graphic>
        </xdr:graphicFrame>
        <xdr:cxnSp macro="">
          <xdr:nvCxnSpPr>
            <xdr:cNvPr id="316" name="Straight Connector 315">
              <a:extLst>
                <a:ext uri="{FF2B5EF4-FFF2-40B4-BE49-F238E27FC236}">
                  <a16:creationId xmlns:a16="http://schemas.microsoft.com/office/drawing/2014/main" id="{9DDB8E83-8ED5-9740-BF0D-231F4E7D36AB}"/>
                </a:ext>
              </a:extLst>
            </xdr:cNvPr>
            <xdr:cNvCxnSpPr/>
          </xdr:nvCxnSpPr>
          <xdr:spPr>
            <a:xfrm flipH="1">
              <a:off x="18318673" y="10887107"/>
              <a:ext cx="2359715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13" name="Straight Connector 312">
            <a:extLst>
              <a:ext uri="{FF2B5EF4-FFF2-40B4-BE49-F238E27FC236}">
                <a16:creationId xmlns:a16="http://schemas.microsoft.com/office/drawing/2014/main" id="{927A3BE1-C0EA-AE4B-B695-89CC79B91736}"/>
              </a:ext>
            </a:extLst>
          </xdr:cNvPr>
          <xdr:cNvCxnSpPr/>
        </xdr:nvCxnSpPr>
        <xdr:spPr>
          <a:xfrm flipH="1">
            <a:off x="18174898" y="9816869"/>
            <a:ext cx="1875391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4" name="Straight Connector 313">
            <a:extLst>
              <a:ext uri="{FF2B5EF4-FFF2-40B4-BE49-F238E27FC236}">
                <a16:creationId xmlns:a16="http://schemas.microsoft.com/office/drawing/2014/main" id="{F0173C99-709C-6C49-B251-B565FDA5BCF3}"/>
              </a:ext>
            </a:extLst>
          </xdr:cNvPr>
          <xdr:cNvCxnSpPr/>
        </xdr:nvCxnSpPr>
        <xdr:spPr>
          <a:xfrm flipH="1">
            <a:off x="18629061" y="10181738"/>
            <a:ext cx="1883229" cy="1478753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505995</xdr:colOff>
      <xdr:row>45</xdr:row>
      <xdr:rowOff>92562</xdr:rowOff>
    </xdr:from>
    <xdr:to>
      <xdr:col>48</xdr:col>
      <xdr:colOff>202374</xdr:colOff>
      <xdr:row>58</xdr:row>
      <xdr:rowOff>195116</xdr:rowOff>
    </xdr:to>
    <xdr:grpSp>
      <xdr:nvGrpSpPr>
        <xdr:cNvPr id="317" name="Group 316">
          <a:extLst>
            <a:ext uri="{FF2B5EF4-FFF2-40B4-BE49-F238E27FC236}">
              <a16:creationId xmlns:a16="http://schemas.microsoft.com/office/drawing/2014/main" id="{DD09DA63-0F56-6B45-B48D-9CE6CAE97D6E}"/>
            </a:ext>
          </a:extLst>
        </xdr:cNvPr>
        <xdr:cNvGrpSpPr/>
      </xdr:nvGrpSpPr>
      <xdr:grpSpPr>
        <a:xfrm>
          <a:off x="38088588" y="9617562"/>
          <a:ext cx="2988971" cy="2854221"/>
          <a:chOff x="20978384" y="9093554"/>
          <a:chExt cx="2983438" cy="2691046"/>
        </a:xfrm>
      </xdr:grpSpPr>
      <xdr:grpSp>
        <xdr:nvGrpSpPr>
          <xdr:cNvPr id="318" name="Group 317">
            <a:extLst>
              <a:ext uri="{FF2B5EF4-FFF2-40B4-BE49-F238E27FC236}">
                <a16:creationId xmlns:a16="http://schemas.microsoft.com/office/drawing/2014/main" id="{FFEAC7B2-C800-AB4E-B9D4-F5BDEA2E03C7}"/>
              </a:ext>
            </a:extLst>
          </xdr:cNvPr>
          <xdr:cNvGrpSpPr/>
        </xdr:nvGrpSpPr>
        <xdr:grpSpPr>
          <a:xfrm>
            <a:off x="20978384" y="9093554"/>
            <a:ext cx="2983438" cy="2691046"/>
            <a:chOff x="21116896" y="10078148"/>
            <a:chExt cx="2991016" cy="2994201"/>
          </a:xfrm>
        </xdr:grpSpPr>
        <xdr:graphicFrame macro="">
          <xdr:nvGraphicFramePr>
            <xdr:cNvPr id="321" name="Chart 320">
              <a:extLst>
                <a:ext uri="{FF2B5EF4-FFF2-40B4-BE49-F238E27FC236}">
                  <a16:creationId xmlns:a16="http://schemas.microsoft.com/office/drawing/2014/main" id="{3F59ACA4-0E19-7248-AEE7-A314A3D58DCA}"/>
                </a:ext>
              </a:extLst>
            </xdr:cNvPr>
            <xdr:cNvGraphicFramePr>
              <a:graphicFrameLocks/>
            </xdr:cNvGraphicFramePr>
          </xdr:nvGraphicFramePr>
          <xdr:xfrm>
            <a:off x="21116896" y="10078148"/>
            <a:ext cx="2991016" cy="29942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6"/>
            </a:graphicData>
          </a:graphic>
        </xdr:graphicFrame>
        <xdr:cxnSp macro="">
          <xdr:nvCxnSpPr>
            <xdr:cNvPr id="322" name="Straight Connector 321">
              <a:extLst>
                <a:ext uri="{FF2B5EF4-FFF2-40B4-BE49-F238E27FC236}">
                  <a16:creationId xmlns:a16="http://schemas.microsoft.com/office/drawing/2014/main" id="{D0EC12F4-EF79-F149-9056-AC7B3378910E}"/>
                </a:ext>
              </a:extLst>
            </xdr:cNvPr>
            <xdr:cNvCxnSpPr/>
          </xdr:nvCxnSpPr>
          <xdr:spPr>
            <a:xfrm flipH="1">
              <a:off x="21458918" y="10915314"/>
              <a:ext cx="2353404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19" name="Straight Connector 318">
            <a:extLst>
              <a:ext uri="{FF2B5EF4-FFF2-40B4-BE49-F238E27FC236}">
                <a16:creationId xmlns:a16="http://schemas.microsoft.com/office/drawing/2014/main" id="{55B8203E-93D9-E54D-88E1-C5EBE1F5E64C}"/>
              </a:ext>
            </a:extLst>
          </xdr:cNvPr>
          <xdr:cNvCxnSpPr/>
        </xdr:nvCxnSpPr>
        <xdr:spPr>
          <a:xfrm flipH="1">
            <a:off x="21329255" y="9824585"/>
            <a:ext cx="1875392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0" name="Straight Connector 319">
            <a:extLst>
              <a:ext uri="{FF2B5EF4-FFF2-40B4-BE49-F238E27FC236}">
                <a16:creationId xmlns:a16="http://schemas.microsoft.com/office/drawing/2014/main" id="{BCF6DC63-431D-1146-BA9F-61E25B183430}"/>
              </a:ext>
            </a:extLst>
          </xdr:cNvPr>
          <xdr:cNvCxnSpPr/>
        </xdr:nvCxnSpPr>
        <xdr:spPr>
          <a:xfrm flipH="1">
            <a:off x="21792630" y="10180406"/>
            <a:ext cx="1885121" cy="1478753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48</xdr:col>
      <xdr:colOff>320971</xdr:colOff>
      <xdr:row>45</xdr:row>
      <xdr:rowOff>92562</xdr:rowOff>
    </xdr:from>
    <xdr:to>
      <xdr:col>52</xdr:col>
      <xdr:colOff>5253</xdr:colOff>
      <xdr:row>58</xdr:row>
      <xdr:rowOff>195116</xdr:rowOff>
    </xdr:to>
    <xdr:grpSp>
      <xdr:nvGrpSpPr>
        <xdr:cNvPr id="323" name="Group 322">
          <a:extLst>
            <a:ext uri="{FF2B5EF4-FFF2-40B4-BE49-F238E27FC236}">
              <a16:creationId xmlns:a16="http://schemas.microsoft.com/office/drawing/2014/main" id="{17981A48-D805-544C-B596-98BCE4D4498C}"/>
            </a:ext>
          </a:extLst>
        </xdr:cNvPr>
        <xdr:cNvGrpSpPr/>
      </xdr:nvGrpSpPr>
      <xdr:grpSpPr>
        <a:xfrm>
          <a:off x="41196156" y="9617562"/>
          <a:ext cx="2976875" cy="2854221"/>
          <a:chOff x="24080419" y="9093554"/>
          <a:chExt cx="2971342" cy="2691046"/>
        </a:xfrm>
      </xdr:grpSpPr>
      <xdr:grpSp>
        <xdr:nvGrpSpPr>
          <xdr:cNvPr id="324" name="Group 323">
            <a:extLst>
              <a:ext uri="{FF2B5EF4-FFF2-40B4-BE49-F238E27FC236}">
                <a16:creationId xmlns:a16="http://schemas.microsoft.com/office/drawing/2014/main" id="{8D3F8E9A-2B9C-1E47-993E-6DCD6AC0A6BC}"/>
              </a:ext>
            </a:extLst>
          </xdr:cNvPr>
          <xdr:cNvGrpSpPr/>
        </xdr:nvGrpSpPr>
        <xdr:grpSpPr>
          <a:xfrm>
            <a:off x="24080419" y="9093554"/>
            <a:ext cx="2971342" cy="2691046"/>
            <a:chOff x="24231314" y="10067263"/>
            <a:chExt cx="2997327" cy="2994201"/>
          </a:xfrm>
        </xdr:grpSpPr>
        <xdr:graphicFrame macro="">
          <xdr:nvGraphicFramePr>
            <xdr:cNvPr id="327" name="Chart 326">
              <a:extLst>
                <a:ext uri="{FF2B5EF4-FFF2-40B4-BE49-F238E27FC236}">
                  <a16:creationId xmlns:a16="http://schemas.microsoft.com/office/drawing/2014/main" id="{69C59D8E-5101-5141-9185-EC6BD910EEDB}"/>
                </a:ext>
              </a:extLst>
            </xdr:cNvPr>
            <xdr:cNvGraphicFramePr>
              <a:graphicFrameLocks/>
            </xdr:cNvGraphicFramePr>
          </xdr:nvGraphicFramePr>
          <xdr:xfrm>
            <a:off x="24231314" y="10067263"/>
            <a:ext cx="2997327" cy="29942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7"/>
            </a:graphicData>
          </a:graphic>
        </xdr:graphicFrame>
        <xdr:cxnSp macro="">
          <xdr:nvCxnSpPr>
            <xdr:cNvPr id="328" name="Straight Connector 327">
              <a:extLst>
                <a:ext uri="{FF2B5EF4-FFF2-40B4-BE49-F238E27FC236}">
                  <a16:creationId xmlns:a16="http://schemas.microsoft.com/office/drawing/2014/main" id="{AEFE6857-EE50-1248-963E-96BD39B3BBDA}"/>
                </a:ext>
              </a:extLst>
            </xdr:cNvPr>
            <xdr:cNvCxnSpPr/>
          </xdr:nvCxnSpPr>
          <xdr:spPr>
            <a:xfrm flipH="1">
              <a:off x="24576952" y="10894362"/>
              <a:ext cx="2353405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25" name="Straight Connector 324">
            <a:extLst>
              <a:ext uri="{FF2B5EF4-FFF2-40B4-BE49-F238E27FC236}">
                <a16:creationId xmlns:a16="http://schemas.microsoft.com/office/drawing/2014/main" id="{0714BC10-33F9-EA46-8AC3-D690913726E5}"/>
              </a:ext>
            </a:extLst>
          </xdr:cNvPr>
          <xdr:cNvCxnSpPr/>
        </xdr:nvCxnSpPr>
        <xdr:spPr>
          <a:xfrm flipH="1">
            <a:off x="24431687" y="9823253"/>
            <a:ext cx="1877283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6" name="Straight Connector 325">
            <a:extLst>
              <a:ext uri="{FF2B5EF4-FFF2-40B4-BE49-F238E27FC236}">
                <a16:creationId xmlns:a16="http://schemas.microsoft.com/office/drawing/2014/main" id="{D18BA705-024D-E24A-869F-A70463BEA593}"/>
              </a:ext>
            </a:extLst>
          </xdr:cNvPr>
          <xdr:cNvCxnSpPr/>
        </xdr:nvCxnSpPr>
        <xdr:spPr>
          <a:xfrm flipH="1">
            <a:off x="24860055" y="10188121"/>
            <a:ext cx="1883229" cy="1478753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505995</xdr:colOff>
      <xdr:row>59</xdr:row>
      <xdr:rowOff>167623</xdr:rowOff>
    </xdr:from>
    <xdr:to>
      <xdr:col>48</xdr:col>
      <xdr:colOff>215136</xdr:colOff>
      <xdr:row>73</xdr:row>
      <xdr:rowOff>47042</xdr:rowOff>
    </xdr:to>
    <xdr:grpSp>
      <xdr:nvGrpSpPr>
        <xdr:cNvPr id="329" name="Group 328">
          <a:extLst>
            <a:ext uri="{FF2B5EF4-FFF2-40B4-BE49-F238E27FC236}">
              <a16:creationId xmlns:a16="http://schemas.microsoft.com/office/drawing/2014/main" id="{EF27A71C-10D8-5742-BFB3-2D39C28CB316}"/>
            </a:ext>
          </a:extLst>
        </xdr:cNvPr>
        <xdr:cNvGrpSpPr/>
      </xdr:nvGrpSpPr>
      <xdr:grpSpPr>
        <a:xfrm>
          <a:off x="38088588" y="12655956"/>
          <a:ext cx="3001733" cy="2842753"/>
          <a:chOff x="20978384" y="11956324"/>
          <a:chExt cx="2996200" cy="2669749"/>
        </a:xfrm>
      </xdr:grpSpPr>
      <xdr:grpSp>
        <xdr:nvGrpSpPr>
          <xdr:cNvPr id="330" name="Group 329">
            <a:extLst>
              <a:ext uri="{FF2B5EF4-FFF2-40B4-BE49-F238E27FC236}">
                <a16:creationId xmlns:a16="http://schemas.microsoft.com/office/drawing/2014/main" id="{5163CD20-0660-FF40-B5A7-CFEDB0607F59}"/>
              </a:ext>
            </a:extLst>
          </xdr:cNvPr>
          <xdr:cNvGrpSpPr/>
        </xdr:nvGrpSpPr>
        <xdr:grpSpPr>
          <a:xfrm>
            <a:off x="20978384" y="11956324"/>
            <a:ext cx="2996200" cy="2669749"/>
            <a:chOff x="21098276" y="13291851"/>
            <a:chExt cx="3003778" cy="2972903"/>
          </a:xfrm>
        </xdr:grpSpPr>
        <xdr:graphicFrame macro="">
          <xdr:nvGraphicFramePr>
            <xdr:cNvPr id="333" name="Chart 332">
              <a:extLst>
                <a:ext uri="{FF2B5EF4-FFF2-40B4-BE49-F238E27FC236}">
                  <a16:creationId xmlns:a16="http://schemas.microsoft.com/office/drawing/2014/main" id="{DD55D756-7E29-1A43-9C07-02482072AF86}"/>
                </a:ext>
              </a:extLst>
            </xdr:cNvPr>
            <xdr:cNvGraphicFramePr>
              <a:graphicFrameLocks/>
            </xdr:cNvGraphicFramePr>
          </xdr:nvGraphicFramePr>
          <xdr:xfrm>
            <a:off x="21098276" y="13291851"/>
            <a:ext cx="3003778" cy="29729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8"/>
            </a:graphicData>
          </a:graphic>
        </xdr:graphicFrame>
        <xdr:cxnSp macro="">
          <xdr:nvCxnSpPr>
            <xdr:cNvPr id="334" name="Straight Connector 333">
              <a:extLst>
                <a:ext uri="{FF2B5EF4-FFF2-40B4-BE49-F238E27FC236}">
                  <a16:creationId xmlns:a16="http://schemas.microsoft.com/office/drawing/2014/main" id="{2FA0E4BF-B453-7E44-A5E8-2FAB60D7CC0F}"/>
                </a:ext>
              </a:extLst>
            </xdr:cNvPr>
            <xdr:cNvCxnSpPr/>
          </xdr:nvCxnSpPr>
          <xdr:spPr>
            <a:xfrm flipH="1">
              <a:off x="21440167" y="14099716"/>
              <a:ext cx="2353404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31" name="Straight Connector 330">
            <a:extLst>
              <a:ext uri="{FF2B5EF4-FFF2-40B4-BE49-F238E27FC236}">
                <a16:creationId xmlns:a16="http://schemas.microsoft.com/office/drawing/2014/main" id="{4B5A85BA-9017-B44B-B640-1AC5B6694B02}"/>
              </a:ext>
            </a:extLst>
          </xdr:cNvPr>
          <xdr:cNvCxnSpPr/>
        </xdr:nvCxnSpPr>
        <xdr:spPr>
          <a:xfrm flipH="1">
            <a:off x="21328614" y="12670251"/>
            <a:ext cx="1875392" cy="1478753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2" name="Straight Connector 331">
            <a:extLst>
              <a:ext uri="{FF2B5EF4-FFF2-40B4-BE49-F238E27FC236}">
                <a16:creationId xmlns:a16="http://schemas.microsoft.com/office/drawing/2014/main" id="{EAC27B40-CD34-8F47-B07E-00D920155E7B}"/>
              </a:ext>
            </a:extLst>
          </xdr:cNvPr>
          <xdr:cNvCxnSpPr/>
        </xdr:nvCxnSpPr>
        <xdr:spPr>
          <a:xfrm flipH="1">
            <a:off x="21801199" y="13026044"/>
            <a:ext cx="1885121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662695</xdr:colOff>
      <xdr:row>59</xdr:row>
      <xdr:rowOff>167623</xdr:rowOff>
    </xdr:from>
    <xdr:to>
      <xdr:col>44</xdr:col>
      <xdr:colOff>380111</xdr:colOff>
      <xdr:row>73</xdr:row>
      <xdr:rowOff>59742</xdr:rowOff>
    </xdr:to>
    <xdr:grpSp>
      <xdr:nvGrpSpPr>
        <xdr:cNvPr id="335" name="Group 334">
          <a:extLst>
            <a:ext uri="{FF2B5EF4-FFF2-40B4-BE49-F238E27FC236}">
              <a16:creationId xmlns:a16="http://schemas.microsoft.com/office/drawing/2014/main" id="{C218FECA-6C2B-6640-BAC7-56F726045FE0}"/>
            </a:ext>
          </a:extLst>
        </xdr:cNvPr>
        <xdr:cNvGrpSpPr/>
      </xdr:nvGrpSpPr>
      <xdr:grpSpPr>
        <a:xfrm>
          <a:off x="34952695" y="12655956"/>
          <a:ext cx="3010009" cy="2855453"/>
          <a:chOff x="17842783" y="11956324"/>
          <a:chExt cx="3009717" cy="2682449"/>
        </a:xfrm>
      </xdr:grpSpPr>
      <xdr:grpSp>
        <xdr:nvGrpSpPr>
          <xdr:cNvPr id="336" name="Group 335">
            <a:extLst>
              <a:ext uri="{FF2B5EF4-FFF2-40B4-BE49-F238E27FC236}">
                <a16:creationId xmlns:a16="http://schemas.microsoft.com/office/drawing/2014/main" id="{727B8406-30ED-D843-9D06-187E096446CD}"/>
              </a:ext>
            </a:extLst>
          </xdr:cNvPr>
          <xdr:cNvGrpSpPr/>
        </xdr:nvGrpSpPr>
        <xdr:grpSpPr>
          <a:xfrm>
            <a:off x="17842783" y="11956324"/>
            <a:ext cx="3009717" cy="2682449"/>
            <a:chOff x="17963557" y="13300477"/>
            <a:chExt cx="3022710" cy="2972903"/>
          </a:xfrm>
        </xdr:grpSpPr>
        <xdr:graphicFrame macro="">
          <xdr:nvGraphicFramePr>
            <xdr:cNvPr id="339" name="Chart 338">
              <a:extLst>
                <a:ext uri="{FF2B5EF4-FFF2-40B4-BE49-F238E27FC236}">
                  <a16:creationId xmlns:a16="http://schemas.microsoft.com/office/drawing/2014/main" id="{8313FB4F-84B6-E146-BC7B-6411576356EA}"/>
                </a:ext>
              </a:extLst>
            </xdr:cNvPr>
            <xdr:cNvGraphicFramePr>
              <a:graphicFrameLocks/>
            </xdr:cNvGraphicFramePr>
          </xdr:nvGraphicFramePr>
          <xdr:xfrm>
            <a:off x="17963557" y="13300477"/>
            <a:ext cx="3022710" cy="29729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9"/>
            </a:graphicData>
          </a:graphic>
        </xdr:graphicFrame>
        <xdr:cxnSp macro="">
          <xdr:nvCxnSpPr>
            <xdr:cNvPr id="340" name="Straight Connector 339">
              <a:extLst>
                <a:ext uri="{FF2B5EF4-FFF2-40B4-BE49-F238E27FC236}">
                  <a16:creationId xmlns:a16="http://schemas.microsoft.com/office/drawing/2014/main" id="{4F75C035-64FB-5342-BA86-8B85C9E55FBC}"/>
                </a:ext>
              </a:extLst>
            </xdr:cNvPr>
            <xdr:cNvCxnSpPr/>
          </xdr:nvCxnSpPr>
          <xdr:spPr>
            <a:xfrm flipH="1">
              <a:off x="18308946" y="14098156"/>
              <a:ext cx="2359715" cy="2052917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37" name="Straight Connector 336">
            <a:extLst>
              <a:ext uri="{FF2B5EF4-FFF2-40B4-BE49-F238E27FC236}">
                <a16:creationId xmlns:a16="http://schemas.microsoft.com/office/drawing/2014/main" id="{7220449D-56EA-854F-852F-24BDCD2391FC}"/>
              </a:ext>
            </a:extLst>
          </xdr:cNvPr>
          <xdr:cNvCxnSpPr/>
        </xdr:nvCxnSpPr>
        <xdr:spPr>
          <a:xfrm flipH="1">
            <a:off x="18186323" y="12679195"/>
            <a:ext cx="1875391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8" name="Straight Connector 337">
            <a:extLst>
              <a:ext uri="{FF2B5EF4-FFF2-40B4-BE49-F238E27FC236}">
                <a16:creationId xmlns:a16="http://schemas.microsoft.com/office/drawing/2014/main" id="{F492C778-36CA-DB41-842F-2D8FFD518B76}"/>
              </a:ext>
            </a:extLst>
          </xdr:cNvPr>
          <xdr:cNvCxnSpPr/>
        </xdr:nvCxnSpPr>
        <xdr:spPr>
          <a:xfrm flipH="1">
            <a:off x="18649735" y="13044049"/>
            <a:ext cx="1883229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0</xdr:colOff>
      <xdr:row>59</xdr:row>
      <xdr:rowOff>167623</xdr:rowOff>
    </xdr:from>
    <xdr:to>
      <xdr:col>40</xdr:col>
      <xdr:colOff>540686</xdr:colOff>
      <xdr:row>73</xdr:row>
      <xdr:rowOff>59742</xdr:rowOff>
    </xdr:to>
    <xdr:grpSp>
      <xdr:nvGrpSpPr>
        <xdr:cNvPr id="341" name="Group 340">
          <a:extLst>
            <a:ext uri="{FF2B5EF4-FFF2-40B4-BE49-F238E27FC236}">
              <a16:creationId xmlns:a16="http://schemas.microsoft.com/office/drawing/2014/main" id="{1B38EC8F-082E-9142-B6A4-71F398480E6D}"/>
            </a:ext>
          </a:extLst>
        </xdr:cNvPr>
        <xdr:cNvGrpSpPr/>
      </xdr:nvGrpSpPr>
      <xdr:grpSpPr>
        <a:xfrm>
          <a:off x="31820556" y="12655956"/>
          <a:ext cx="3010130" cy="2855453"/>
          <a:chOff x="14717415" y="11956324"/>
          <a:chExt cx="3005980" cy="2682449"/>
        </a:xfrm>
      </xdr:grpSpPr>
      <xdr:grpSp>
        <xdr:nvGrpSpPr>
          <xdr:cNvPr id="342" name="Group 341">
            <a:extLst>
              <a:ext uri="{FF2B5EF4-FFF2-40B4-BE49-F238E27FC236}">
                <a16:creationId xmlns:a16="http://schemas.microsoft.com/office/drawing/2014/main" id="{DB35042B-405D-E642-BCB2-D87EE0569392}"/>
              </a:ext>
            </a:extLst>
          </xdr:cNvPr>
          <xdr:cNvGrpSpPr/>
        </xdr:nvGrpSpPr>
        <xdr:grpSpPr>
          <a:xfrm>
            <a:off x="14717415" y="11956324"/>
            <a:ext cx="3005980" cy="2682449"/>
            <a:chOff x="14853715" y="13306827"/>
            <a:chExt cx="3025468" cy="2972903"/>
          </a:xfrm>
        </xdr:grpSpPr>
        <xdr:graphicFrame macro="">
          <xdr:nvGraphicFramePr>
            <xdr:cNvPr id="345" name="Chart 344">
              <a:extLst>
                <a:ext uri="{FF2B5EF4-FFF2-40B4-BE49-F238E27FC236}">
                  <a16:creationId xmlns:a16="http://schemas.microsoft.com/office/drawing/2014/main" id="{972D29D0-6DE9-C943-B8FF-4B948B2458D0}"/>
                </a:ext>
              </a:extLst>
            </xdr:cNvPr>
            <xdr:cNvGraphicFramePr>
              <a:graphicFrameLocks/>
            </xdr:cNvGraphicFramePr>
          </xdr:nvGraphicFramePr>
          <xdr:xfrm>
            <a:off x="14853715" y="13306827"/>
            <a:ext cx="3025468" cy="29729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0"/>
            </a:graphicData>
          </a:graphic>
        </xdr:graphicFrame>
        <xdr:cxnSp macro="">
          <xdr:nvCxnSpPr>
            <xdr:cNvPr id="346" name="Straight Connector 345">
              <a:extLst>
                <a:ext uri="{FF2B5EF4-FFF2-40B4-BE49-F238E27FC236}">
                  <a16:creationId xmlns:a16="http://schemas.microsoft.com/office/drawing/2014/main" id="{CA58D770-93D3-6840-80C9-78A3E1E2D646}"/>
                </a:ext>
              </a:extLst>
            </xdr:cNvPr>
            <xdr:cNvCxnSpPr/>
          </xdr:nvCxnSpPr>
          <xdr:spPr>
            <a:xfrm flipH="1">
              <a:off x="15200623" y="14104554"/>
              <a:ext cx="2353403" cy="20481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43" name="Straight Connector 342">
            <a:extLst>
              <a:ext uri="{FF2B5EF4-FFF2-40B4-BE49-F238E27FC236}">
                <a16:creationId xmlns:a16="http://schemas.microsoft.com/office/drawing/2014/main" id="{93C5E854-2E3F-5341-A944-51B010172258}"/>
              </a:ext>
            </a:extLst>
          </xdr:cNvPr>
          <xdr:cNvCxnSpPr/>
        </xdr:nvCxnSpPr>
        <xdr:spPr>
          <a:xfrm flipH="1">
            <a:off x="15058469" y="12679898"/>
            <a:ext cx="1875392" cy="1478753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" name="Straight Connector 343">
            <a:extLst>
              <a:ext uri="{FF2B5EF4-FFF2-40B4-BE49-F238E27FC236}">
                <a16:creationId xmlns:a16="http://schemas.microsoft.com/office/drawing/2014/main" id="{23BF76EF-2C53-5542-A958-CD654692578C}"/>
              </a:ext>
            </a:extLst>
          </xdr:cNvPr>
          <xdr:cNvCxnSpPr/>
        </xdr:nvCxnSpPr>
        <xdr:spPr>
          <a:xfrm flipH="1">
            <a:off x="15496045" y="13044752"/>
            <a:ext cx="1883229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0</xdr:colOff>
      <xdr:row>74</xdr:row>
      <xdr:rowOff>31921</xdr:rowOff>
    </xdr:from>
    <xdr:to>
      <xdr:col>40</xdr:col>
      <xdr:colOff>518854</xdr:colOff>
      <xdr:row>87</xdr:row>
      <xdr:rowOff>154818</xdr:rowOff>
    </xdr:to>
    <xdr:grpSp>
      <xdr:nvGrpSpPr>
        <xdr:cNvPr id="347" name="Group 346">
          <a:extLst>
            <a:ext uri="{FF2B5EF4-FFF2-40B4-BE49-F238E27FC236}">
              <a16:creationId xmlns:a16="http://schemas.microsoft.com/office/drawing/2014/main" id="{F6242324-85FD-E84B-8828-DD4F6875C5CA}"/>
            </a:ext>
          </a:extLst>
        </xdr:cNvPr>
        <xdr:cNvGrpSpPr/>
      </xdr:nvGrpSpPr>
      <xdr:grpSpPr>
        <a:xfrm>
          <a:off x="31820556" y="15695254"/>
          <a:ext cx="2988298" cy="2874564"/>
          <a:chOff x="14717415" y="14810168"/>
          <a:chExt cx="2984148" cy="2712701"/>
        </a:xfrm>
      </xdr:grpSpPr>
      <xdr:grpSp>
        <xdr:nvGrpSpPr>
          <xdr:cNvPr id="348" name="Group 347">
            <a:extLst>
              <a:ext uri="{FF2B5EF4-FFF2-40B4-BE49-F238E27FC236}">
                <a16:creationId xmlns:a16="http://schemas.microsoft.com/office/drawing/2014/main" id="{2C649017-5461-C546-A5F3-1E81231EB3F8}"/>
              </a:ext>
            </a:extLst>
          </xdr:cNvPr>
          <xdr:cNvGrpSpPr/>
        </xdr:nvGrpSpPr>
        <xdr:grpSpPr>
          <a:xfrm>
            <a:off x="14717415" y="14810168"/>
            <a:ext cx="2984148" cy="2712701"/>
            <a:chOff x="14846102" y="16474740"/>
            <a:chExt cx="3003636" cy="2994201"/>
          </a:xfrm>
        </xdr:grpSpPr>
        <xdr:graphicFrame macro="">
          <xdr:nvGraphicFramePr>
            <xdr:cNvPr id="351" name="Chart 350">
              <a:extLst>
                <a:ext uri="{FF2B5EF4-FFF2-40B4-BE49-F238E27FC236}">
                  <a16:creationId xmlns:a16="http://schemas.microsoft.com/office/drawing/2014/main" id="{55A1AD5F-9955-A345-AC2E-036521C975C0}"/>
                </a:ext>
              </a:extLst>
            </xdr:cNvPr>
            <xdr:cNvGraphicFramePr>
              <a:graphicFrameLocks/>
            </xdr:cNvGraphicFramePr>
          </xdr:nvGraphicFramePr>
          <xdr:xfrm>
            <a:off x="14846102" y="16474740"/>
            <a:ext cx="3003636" cy="29942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1"/>
            </a:graphicData>
          </a:graphic>
        </xdr:graphicFrame>
        <xdr:cxnSp macro="">
          <xdr:nvCxnSpPr>
            <xdr:cNvPr id="352" name="Straight Connector 351">
              <a:extLst>
                <a:ext uri="{FF2B5EF4-FFF2-40B4-BE49-F238E27FC236}">
                  <a16:creationId xmlns:a16="http://schemas.microsoft.com/office/drawing/2014/main" id="{3D585382-3C5D-344E-B60D-2CD142FCBF4E}"/>
                </a:ext>
              </a:extLst>
            </xdr:cNvPr>
            <xdr:cNvCxnSpPr/>
          </xdr:nvCxnSpPr>
          <xdr:spPr>
            <a:xfrm flipH="1">
              <a:off x="15191709" y="17301777"/>
              <a:ext cx="2353403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49" name="Straight Connector 348">
            <a:extLst>
              <a:ext uri="{FF2B5EF4-FFF2-40B4-BE49-F238E27FC236}">
                <a16:creationId xmlns:a16="http://schemas.microsoft.com/office/drawing/2014/main" id="{8D93E24D-2897-1A40-9EFD-47B1314556B2}"/>
              </a:ext>
            </a:extLst>
          </xdr:cNvPr>
          <xdr:cNvCxnSpPr/>
        </xdr:nvCxnSpPr>
        <xdr:spPr>
          <a:xfrm flipH="1">
            <a:off x="15059349" y="15557016"/>
            <a:ext cx="1875392" cy="1468980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0" name="Straight Connector 349">
            <a:extLst>
              <a:ext uri="{FF2B5EF4-FFF2-40B4-BE49-F238E27FC236}">
                <a16:creationId xmlns:a16="http://schemas.microsoft.com/office/drawing/2014/main" id="{F33AC87D-1C10-B649-830D-4DED84923B7C}"/>
              </a:ext>
            </a:extLst>
          </xdr:cNvPr>
          <xdr:cNvCxnSpPr/>
        </xdr:nvCxnSpPr>
        <xdr:spPr>
          <a:xfrm flipH="1">
            <a:off x="15487686" y="15939997"/>
            <a:ext cx="1883229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662695</xdr:colOff>
      <xdr:row>74</xdr:row>
      <xdr:rowOff>31921</xdr:rowOff>
    </xdr:from>
    <xdr:to>
      <xdr:col>44</xdr:col>
      <xdr:colOff>380111</xdr:colOff>
      <xdr:row>87</xdr:row>
      <xdr:rowOff>154818</xdr:rowOff>
    </xdr:to>
    <xdr:grpSp>
      <xdr:nvGrpSpPr>
        <xdr:cNvPr id="353" name="Group 352">
          <a:extLst>
            <a:ext uri="{FF2B5EF4-FFF2-40B4-BE49-F238E27FC236}">
              <a16:creationId xmlns:a16="http://schemas.microsoft.com/office/drawing/2014/main" id="{811D365F-EE95-6440-A224-37A269FE31B2}"/>
            </a:ext>
          </a:extLst>
        </xdr:cNvPr>
        <xdr:cNvGrpSpPr/>
      </xdr:nvGrpSpPr>
      <xdr:grpSpPr>
        <a:xfrm>
          <a:off x="34952695" y="15695254"/>
          <a:ext cx="3010009" cy="2874564"/>
          <a:chOff x="17842783" y="14810168"/>
          <a:chExt cx="3009717" cy="2712701"/>
        </a:xfrm>
      </xdr:grpSpPr>
      <xdr:grpSp>
        <xdr:nvGrpSpPr>
          <xdr:cNvPr id="354" name="Group 353">
            <a:extLst>
              <a:ext uri="{FF2B5EF4-FFF2-40B4-BE49-F238E27FC236}">
                <a16:creationId xmlns:a16="http://schemas.microsoft.com/office/drawing/2014/main" id="{32753FFF-4F32-EB4F-86B0-01CE9B49D53B}"/>
              </a:ext>
            </a:extLst>
          </xdr:cNvPr>
          <xdr:cNvGrpSpPr/>
        </xdr:nvGrpSpPr>
        <xdr:grpSpPr>
          <a:xfrm>
            <a:off x="17842783" y="14810168"/>
            <a:ext cx="3009717" cy="2712701"/>
            <a:chOff x="17981937" y="16489491"/>
            <a:chExt cx="3022710" cy="2994201"/>
          </a:xfrm>
        </xdr:grpSpPr>
        <xdr:graphicFrame macro="">
          <xdr:nvGraphicFramePr>
            <xdr:cNvPr id="357" name="Chart 356">
              <a:extLst>
                <a:ext uri="{FF2B5EF4-FFF2-40B4-BE49-F238E27FC236}">
                  <a16:creationId xmlns:a16="http://schemas.microsoft.com/office/drawing/2014/main" id="{EB7610A3-7FEA-0847-80BF-9E3DAC460D78}"/>
                </a:ext>
              </a:extLst>
            </xdr:cNvPr>
            <xdr:cNvGraphicFramePr>
              <a:graphicFrameLocks/>
            </xdr:cNvGraphicFramePr>
          </xdr:nvGraphicFramePr>
          <xdr:xfrm>
            <a:off x="17981937" y="16489491"/>
            <a:ext cx="3022710" cy="29942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2"/>
            </a:graphicData>
          </a:graphic>
        </xdr:graphicFrame>
        <xdr:cxnSp macro="">
          <xdr:nvCxnSpPr>
            <xdr:cNvPr id="358" name="Straight Connector 357">
              <a:extLst>
                <a:ext uri="{FF2B5EF4-FFF2-40B4-BE49-F238E27FC236}">
                  <a16:creationId xmlns:a16="http://schemas.microsoft.com/office/drawing/2014/main" id="{E5282E91-B0CE-3D4E-B9D0-F222FE57070D}"/>
                </a:ext>
              </a:extLst>
            </xdr:cNvPr>
            <xdr:cNvCxnSpPr/>
          </xdr:nvCxnSpPr>
          <xdr:spPr>
            <a:xfrm flipH="1">
              <a:off x="18327327" y="17318398"/>
              <a:ext cx="2359715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55" name="Straight Connector 354">
            <a:extLst>
              <a:ext uri="{FF2B5EF4-FFF2-40B4-BE49-F238E27FC236}">
                <a16:creationId xmlns:a16="http://schemas.microsoft.com/office/drawing/2014/main" id="{427B3D8B-B186-7347-94FF-51CB85E32485}"/>
              </a:ext>
            </a:extLst>
          </xdr:cNvPr>
          <xdr:cNvCxnSpPr/>
        </xdr:nvCxnSpPr>
        <xdr:spPr>
          <a:xfrm flipH="1">
            <a:off x="18174897" y="15545896"/>
            <a:ext cx="1875391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" name="Straight Connector 355">
            <a:extLst>
              <a:ext uri="{FF2B5EF4-FFF2-40B4-BE49-F238E27FC236}">
                <a16:creationId xmlns:a16="http://schemas.microsoft.com/office/drawing/2014/main" id="{A5F37E9F-4DF8-EE49-9B6C-DCC07E91C357}"/>
              </a:ext>
            </a:extLst>
          </xdr:cNvPr>
          <xdr:cNvCxnSpPr/>
        </xdr:nvCxnSpPr>
        <xdr:spPr>
          <a:xfrm flipH="1">
            <a:off x="18629059" y="15938647"/>
            <a:ext cx="1883229" cy="146898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0</xdr:colOff>
      <xdr:row>88</xdr:row>
      <xdr:rowOff>126999</xdr:rowOff>
    </xdr:from>
    <xdr:to>
      <xdr:col>40</xdr:col>
      <xdr:colOff>531616</xdr:colOff>
      <xdr:row>102</xdr:row>
      <xdr:rowOff>29026</xdr:rowOff>
    </xdr:to>
    <xdr:grpSp>
      <xdr:nvGrpSpPr>
        <xdr:cNvPr id="359" name="Group 358">
          <a:extLst>
            <a:ext uri="{FF2B5EF4-FFF2-40B4-BE49-F238E27FC236}">
              <a16:creationId xmlns:a16="http://schemas.microsoft.com/office/drawing/2014/main" id="{28C291AC-9373-494C-B36A-4718781C01AA}"/>
            </a:ext>
          </a:extLst>
        </xdr:cNvPr>
        <xdr:cNvGrpSpPr/>
      </xdr:nvGrpSpPr>
      <xdr:grpSpPr>
        <a:xfrm>
          <a:off x="31820556" y="18753666"/>
          <a:ext cx="3001060" cy="2865360"/>
          <a:chOff x="14717415" y="17694265"/>
          <a:chExt cx="2996910" cy="2691047"/>
        </a:xfrm>
      </xdr:grpSpPr>
      <xdr:grpSp>
        <xdr:nvGrpSpPr>
          <xdr:cNvPr id="360" name="Group 359">
            <a:extLst>
              <a:ext uri="{FF2B5EF4-FFF2-40B4-BE49-F238E27FC236}">
                <a16:creationId xmlns:a16="http://schemas.microsoft.com/office/drawing/2014/main" id="{379C9116-6016-6145-AA42-C8613162521C}"/>
              </a:ext>
            </a:extLst>
          </xdr:cNvPr>
          <xdr:cNvGrpSpPr/>
        </xdr:nvGrpSpPr>
        <xdr:grpSpPr>
          <a:xfrm>
            <a:off x="14717415" y="17694265"/>
            <a:ext cx="2996910" cy="2691047"/>
            <a:chOff x="14832181" y="19599807"/>
            <a:chExt cx="3016398" cy="2994201"/>
          </a:xfrm>
        </xdr:grpSpPr>
        <xdr:graphicFrame macro="">
          <xdr:nvGraphicFramePr>
            <xdr:cNvPr id="363" name="Chart 362">
              <a:extLst>
                <a:ext uri="{FF2B5EF4-FFF2-40B4-BE49-F238E27FC236}">
                  <a16:creationId xmlns:a16="http://schemas.microsoft.com/office/drawing/2014/main" id="{E7F7B9A8-DEA4-0045-B054-5D9F6DB27271}"/>
                </a:ext>
              </a:extLst>
            </xdr:cNvPr>
            <xdr:cNvGraphicFramePr>
              <a:graphicFrameLocks/>
            </xdr:cNvGraphicFramePr>
          </xdr:nvGraphicFramePr>
          <xdr:xfrm>
            <a:off x="14832181" y="19599807"/>
            <a:ext cx="3016398" cy="29942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3"/>
            </a:graphicData>
          </a:graphic>
        </xdr:graphicFrame>
        <xdr:cxnSp macro="">
          <xdr:nvCxnSpPr>
            <xdr:cNvPr id="364" name="Straight Connector 363">
              <a:extLst>
                <a:ext uri="{FF2B5EF4-FFF2-40B4-BE49-F238E27FC236}">
                  <a16:creationId xmlns:a16="http://schemas.microsoft.com/office/drawing/2014/main" id="{94F08792-696F-0349-B3B5-738C3D804F7C}"/>
                </a:ext>
              </a:extLst>
            </xdr:cNvPr>
            <xdr:cNvCxnSpPr/>
          </xdr:nvCxnSpPr>
          <xdr:spPr>
            <a:xfrm flipH="1">
              <a:off x="15186889" y="20418831"/>
              <a:ext cx="2353403" cy="2031619"/>
            </a:xfrm>
            <a:prstGeom prst="line">
              <a:avLst/>
            </a:prstGeom>
            <a:ln w="12700">
              <a:solidFill>
                <a:srgbClr val="FF0000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61" name="Straight Connector 360">
            <a:extLst>
              <a:ext uri="{FF2B5EF4-FFF2-40B4-BE49-F238E27FC236}">
                <a16:creationId xmlns:a16="http://schemas.microsoft.com/office/drawing/2014/main" id="{47CC0E32-D2ED-B04D-A29B-DC35076ECCEF}"/>
              </a:ext>
            </a:extLst>
          </xdr:cNvPr>
          <xdr:cNvCxnSpPr/>
        </xdr:nvCxnSpPr>
        <xdr:spPr>
          <a:xfrm flipH="1">
            <a:off x="15058706" y="18432059"/>
            <a:ext cx="1875392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" name="Straight Connector 361">
            <a:extLst>
              <a:ext uri="{FF2B5EF4-FFF2-40B4-BE49-F238E27FC236}">
                <a16:creationId xmlns:a16="http://schemas.microsoft.com/office/drawing/2014/main" id="{10CC654F-4DC7-C74A-9E06-4920C4638582}"/>
              </a:ext>
            </a:extLst>
          </xdr:cNvPr>
          <xdr:cNvCxnSpPr/>
        </xdr:nvCxnSpPr>
        <xdr:spPr>
          <a:xfrm flipH="1">
            <a:off x="15514762" y="18787880"/>
            <a:ext cx="1883229" cy="1478752"/>
          </a:xfrm>
          <a:prstGeom prst="line">
            <a:avLst/>
          </a:prstGeom>
          <a:ln w="12700">
            <a:solidFill>
              <a:schemeClr val="accent2">
                <a:lumMod val="40000"/>
                <a:lumOff val="60000"/>
              </a:schemeClr>
            </a:solidFill>
            <a:prstDash val="sysDot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abSelected="1" topLeftCell="A33" zoomScale="70" zoomScaleNormal="70" workbookViewId="0">
      <selection activeCell="H57" sqref="H57"/>
    </sheetView>
  </sheetViews>
  <sheetFormatPr baseColWidth="10" defaultRowHeight="16"/>
  <cols>
    <col min="1" max="2" width="8.33203125" style="5" bestFit="1" customWidth="1"/>
    <col min="3" max="3" width="22.5" style="6" bestFit="1" customWidth="1"/>
  </cols>
  <sheetData>
    <row r="1" spans="1:15">
      <c r="A1" s="7" t="s">
        <v>97</v>
      </c>
      <c r="B1" s="7" t="s">
        <v>98</v>
      </c>
      <c r="C1" s="8" t="s">
        <v>99</v>
      </c>
      <c r="D1" s="8" t="s">
        <v>3</v>
      </c>
      <c r="E1" s="8" t="s">
        <v>4</v>
      </c>
      <c r="F1" s="8" t="s">
        <v>5</v>
      </c>
      <c r="G1" s="8" t="s">
        <v>0</v>
      </c>
      <c r="H1" s="8" t="s">
        <v>1</v>
      </c>
      <c r="I1" s="8" t="s">
        <v>2</v>
      </c>
      <c r="J1" s="8" t="s">
        <v>100</v>
      </c>
      <c r="K1" s="8" t="s">
        <v>45</v>
      </c>
      <c r="L1" s="8" t="s">
        <v>46</v>
      </c>
      <c r="M1" s="8" t="s">
        <v>47</v>
      </c>
      <c r="N1" s="17" t="s">
        <v>101</v>
      </c>
    </row>
    <row r="2" spans="1:15">
      <c r="A2" s="7">
        <v>63</v>
      </c>
      <c r="B2" s="7">
        <v>67</v>
      </c>
      <c r="C2" s="8" t="s">
        <v>49</v>
      </c>
      <c r="D2" s="15">
        <v>0.53065272560705012</v>
      </c>
      <c r="E2" s="15">
        <v>8.2286718253253414E-5</v>
      </c>
      <c r="F2" s="15">
        <v>0</v>
      </c>
      <c r="G2" s="16">
        <v>6.9856552433672489E-2</v>
      </c>
      <c r="H2" s="16">
        <v>0.16255153139779469</v>
      </c>
      <c r="I2" s="16">
        <v>2.7675919772312954</v>
      </c>
      <c r="J2" s="11">
        <f t="shared" ref="J2:J33" si="0">SUM(G2:I2)</f>
        <v>3.0000000610627624</v>
      </c>
      <c r="K2" s="12">
        <f t="shared" ref="K2:K33" si="1">D2*G2</f>
        <v>3.7069569950440119E-2</v>
      </c>
      <c r="L2" s="12">
        <f t="shared" ref="L2:L33" si="2">E2*H2</f>
        <v>1.3375832065765208E-5</v>
      </c>
      <c r="M2" s="12">
        <f t="shared" ref="M2:M33" si="3">F2*I2</f>
        <v>0</v>
      </c>
      <c r="N2" s="18">
        <f>SUM(K2:M2)</f>
        <v>3.7082945782505886E-2</v>
      </c>
    </row>
    <row r="3" spans="1:15">
      <c r="A3" s="48">
        <v>72</v>
      </c>
      <c r="B3" s="7">
        <v>76</v>
      </c>
      <c r="C3" s="8" t="s">
        <v>50</v>
      </c>
      <c r="D3" s="15">
        <v>0.5300777552818442</v>
      </c>
      <c r="E3" s="15">
        <v>2.4756690314775378E-3</v>
      </c>
      <c r="F3" s="15">
        <v>8.737495409100872E-5</v>
      </c>
      <c r="G3" s="16">
        <v>0.22570498238161329</v>
      </c>
      <c r="H3" s="16">
        <v>0.7870324176165433</v>
      </c>
      <c r="I3" s="16">
        <v>0.98726261267959758</v>
      </c>
      <c r="J3" s="11">
        <f t="shared" si="0"/>
        <v>2.000000012677754</v>
      </c>
      <c r="K3" s="12">
        <f t="shared" si="1"/>
        <v>0.11964119041677376</v>
      </c>
      <c r="L3" s="12">
        <f t="shared" si="2"/>
        <v>1.9484317830621729E-3</v>
      </c>
      <c r="M3" s="12">
        <f t="shared" si="3"/>
        <v>8.6262025458649168E-5</v>
      </c>
      <c r="N3" s="18">
        <f t="shared" ref="N3:N58" si="4">SUM(K3:M3)</f>
        <v>0.12167588422529459</v>
      </c>
    </row>
    <row r="4" spans="1:15">
      <c r="A4" s="48">
        <v>72</v>
      </c>
      <c r="B4" s="7">
        <v>81</v>
      </c>
      <c r="C4" s="8" t="s">
        <v>7</v>
      </c>
      <c r="D4" s="15">
        <v>3.9756980191806353E-2</v>
      </c>
      <c r="E4" s="15">
        <v>1.1675576129957885E-3</v>
      </c>
      <c r="F4" s="15">
        <v>1.3811330588665521E-5</v>
      </c>
      <c r="G4" s="16">
        <v>1</v>
      </c>
      <c r="H4" s="16">
        <v>1</v>
      </c>
      <c r="I4" s="16">
        <v>5</v>
      </c>
      <c r="J4" s="11">
        <f t="shared" si="0"/>
        <v>7</v>
      </c>
      <c r="K4" s="12">
        <f t="shared" si="1"/>
        <v>3.9756980191806353E-2</v>
      </c>
      <c r="L4" s="12">
        <f t="shared" si="2"/>
        <v>1.1675576129957885E-3</v>
      </c>
      <c r="M4" s="12">
        <f t="shared" si="3"/>
        <v>6.9056652943327604E-5</v>
      </c>
      <c r="N4" s="18">
        <f t="shared" si="4"/>
        <v>4.0993594457745468E-2</v>
      </c>
      <c r="O4" s="53">
        <f>N4-ONPFDNA!N4</f>
        <v>-7.9438524314732278E-2</v>
      </c>
    </row>
    <row r="5" spans="1:15">
      <c r="A5" s="49">
        <v>72</v>
      </c>
      <c r="B5" s="9">
        <v>82</v>
      </c>
      <c r="C5" s="10" t="s">
        <v>77</v>
      </c>
      <c r="D5" s="15">
        <v>3.3437616070199905E-2</v>
      </c>
      <c r="E5" s="21">
        <v>3.108033515093595E-4</v>
      </c>
      <c r="F5" s="15">
        <v>1.4578812732288471E-6</v>
      </c>
      <c r="G5" s="16">
        <v>0.86987421733580683</v>
      </c>
      <c r="H5" s="16">
        <v>0.99429850249193963</v>
      </c>
      <c r="I5" s="16">
        <v>6.1358272801722578</v>
      </c>
      <c r="J5" s="11">
        <f t="shared" si="0"/>
        <v>8.0000000000000036</v>
      </c>
      <c r="K5" s="12">
        <f t="shared" si="1"/>
        <v>2.9086520108640337E-2</v>
      </c>
      <c r="L5" s="12">
        <f t="shared" si="2"/>
        <v>3.090313069752321E-4</v>
      </c>
      <c r="M5" s="12">
        <f t="shared" si="3"/>
        <v>8.9453076875298244E-6</v>
      </c>
      <c r="N5" s="18">
        <f t="shared" si="4"/>
        <v>2.94044967233031E-2</v>
      </c>
    </row>
    <row r="6" spans="1:15">
      <c r="A6" s="13">
        <v>72</v>
      </c>
      <c r="B6" s="13">
        <v>84</v>
      </c>
      <c r="C6" s="14" t="s">
        <v>79</v>
      </c>
      <c r="D6" s="15">
        <v>0.53064667012393596</v>
      </c>
      <c r="E6" s="15">
        <v>4.0760072088419298E-4</v>
      </c>
      <c r="F6" s="15">
        <v>4.0438298192046465E-6</v>
      </c>
      <c r="G6" s="16">
        <v>1.3635982025685851</v>
      </c>
      <c r="H6" s="16">
        <v>1.7304724509168479</v>
      </c>
      <c r="I6" s="16">
        <v>6.905929293584248</v>
      </c>
      <c r="J6" s="11">
        <f t="shared" si="0"/>
        <v>9.9999999470696821</v>
      </c>
      <c r="K6" s="12">
        <f t="shared" si="1"/>
        <v>0.72358884558000403</v>
      </c>
      <c r="L6" s="12">
        <f t="shared" si="2"/>
        <v>7.0534181846394349E-4</v>
      </c>
      <c r="M6" s="12">
        <f t="shared" si="3"/>
        <v>2.7926402806714863E-5</v>
      </c>
      <c r="N6" s="18">
        <f t="shared" si="4"/>
        <v>0.72432211380127465</v>
      </c>
      <c r="O6">
        <f>0.46-0.036</f>
        <v>0.42400000000000004</v>
      </c>
    </row>
    <row r="7" spans="1:15">
      <c r="A7" s="13">
        <v>77</v>
      </c>
      <c r="B7" s="13">
        <v>82</v>
      </c>
      <c r="C7" s="14" t="s">
        <v>80</v>
      </c>
      <c r="D7" s="15">
        <v>0.52995679639362414</v>
      </c>
      <c r="E7" s="15">
        <v>2.0590802781639946E-6</v>
      </c>
      <c r="F7" s="15">
        <v>0</v>
      </c>
      <c r="G7" s="16">
        <v>0.1195255855270896</v>
      </c>
      <c r="H7" s="16">
        <v>0.51133393668869043</v>
      </c>
      <c r="I7" s="16">
        <v>3.3691404075905336</v>
      </c>
      <c r="J7" s="11">
        <f t="shared" si="0"/>
        <v>3.9999999298063136</v>
      </c>
      <c r="K7" s="12">
        <f t="shared" si="1"/>
        <v>6.3343396393008525E-2</v>
      </c>
      <c r="L7" s="12">
        <f t="shared" si="2"/>
        <v>1.052877624591639E-6</v>
      </c>
      <c r="M7" s="12">
        <f t="shared" si="3"/>
        <v>0</v>
      </c>
      <c r="N7" s="18">
        <f t="shared" si="4"/>
        <v>6.334444927063311E-2</v>
      </c>
    </row>
    <row r="8" spans="1:15">
      <c r="A8" s="13">
        <v>77</v>
      </c>
      <c r="B8" s="13">
        <v>84</v>
      </c>
      <c r="C8" s="14" t="s">
        <v>82</v>
      </c>
      <c r="D8" s="15">
        <v>5.2579009581259585E-2</v>
      </c>
      <c r="E8" s="15">
        <v>5.2579005573966602E-2</v>
      </c>
      <c r="F8" s="15">
        <v>0</v>
      </c>
      <c r="G8" s="16">
        <v>1.2488486724011746E-5</v>
      </c>
      <c r="H8" s="16">
        <v>0.15481819259969823</v>
      </c>
      <c r="I8" s="16">
        <v>5.8451692828355828</v>
      </c>
      <c r="J8" s="11">
        <f t="shared" si="0"/>
        <v>5.9999999639220052</v>
      </c>
      <c r="K8" s="12">
        <f t="shared" si="1"/>
        <v>6.5663226311724675E-7</v>
      </c>
      <c r="L8" s="12">
        <f t="shared" si="2"/>
        <v>8.1401866116509684E-3</v>
      </c>
      <c r="M8" s="12">
        <f t="shared" si="3"/>
        <v>0</v>
      </c>
      <c r="N8" s="18">
        <f t="shared" si="4"/>
        <v>8.1408432439140851E-3</v>
      </c>
    </row>
    <row r="9" spans="1:15">
      <c r="A9" s="13">
        <v>79</v>
      </c>
      <c r="B9" s="13">
        <v>84</v>
      </c>
      <c r="C9" s="14" t="s">
        <v>85</v>
      </c>
      <c r="D9" s="15">
        <v>0.5299645317868743</v>
      </c>
      <c r="E9" s="15">
        <v>2.8948822981048159E-4</v>
      </c>
      <c r="F9" s="15">
        <v>6.9005902484044958E-7</v>
      </c>
      <c r="G9" s="16">
        <v>8.9185594577052024E-2</v>
      </c>
      <c r="H9" s="16">
        <v>0</v>
      </c>
      <c r="I9" s="16">
        <v>3.9108143292771302</v>
      </c>
      <c r="J9" s="11">
        <f t="shared" si="0"/>
        <v>3.9999999238541823</v>
      </c>
      <c r="K9" s="12">
        <f t="shared" si="1"/>
        <v>4.7265201872161371E-2</v>
      </c>
      <c r="L9" s="12">
        <f t="shared" si="2"/>
        <v>0</v>
      </c>
      <c r="M9" s="12">
        <f t="shared" si="3"/>
        <v>2.6986927223930332E-6</v>
      </c>
      <c r="N9" s="18">
        <f t="shared" si="4"/>
        <v>4.7267900564883766E-2</v>
      </c>
    </row>
    <row r="10" spans="1:15">
      <c r="A10" s="13">
        <v>82</v>
      </c>
      <c r="B10" s="13">
        <v>93</v>
      </c>
      <c r="C10" s="14" t="s">
        <v>6</v>
      </c>
      <c r="D10" s="15">
        <v>0.53064651437882082</v>
      </c>
      <c r="E10" s="15">
        <v>5.992697584502871E-4</v>
      </c>
      <c r="F10" s="15">
        <v>5.4335678889009868E-6</v>
      </c>
      <c r="G10" s="16">
        <v>1.4519353479689447</v>
      </c>
      <c r="H10" s="16">
        <v>1.7304330870449867</v>
      </c>
      <c r="I10" s="16">
        <v>6.8176315181383451</v>
      </c>
      <c r="J10" s="11">
        <f t="shared" si="0"/>
        <v>9.9999999531522761</v>
      </c>
      <c r="K10" s="12">
        <f t="shared" si="1"/>
        <v>0.77046443150312083</v>
      </c>
      <c r="L10" s="12">
        <f t="shared" si="2"/>
        <v>1.0369962180878337E-3</v>
      </c>
      <c r="M10" s="12">
        <f t="shared" si="3"/>
        <v>3.7044063695315799E-5</v>
      </c>
      <c r="N10" s="18">
        <f t="shared" si="4"/>
        <v>0.77153847178490398</v>
      </c>
    </row>
    <row r="11" spans="1:15">
      <c r="A11" s="13">
        <v>87</v>
      </c>
      <c r="B11" s="13">
        <v>93</v>
      </c>
      <c r="C11" s="14" t="s">
        <v>88</v>
      </c>
      <c r="D11" s="15">
        <v>0.52991877262294573</v>
      </c>
      <c r="E11" s="15">
        <v>3.6505736043010212E-4</v>
      </c>
      <c r="F11" s="15">
        <v>0</v>
      </c>
      <c r="G11" s="16">
        <v>1.277242932084981</v>
      </c>
      <c r="H11" s="16">
        <v>2.0554746899121539</v>
      </c>
      <c r="I11" s="16">
        <v>1.6672823581702605</v>
      </c>
      <c r="J11" s="11">
        <f t="shared" si="0"/>
        <v>4.9999999801673951</v>
      </c>
      <c r="K11" s="12">
        <f t="shared" si="1"/>
        <v>0.67683500691180554</v>
      </c>
      <c r="L11" s="12">
        <f t="shared" si="2"/>
        <v>7.5036616473021355E-4</v>
      </c>
      <c r="M11" s="12">
        <f t="shared" si="3"/>
        <v>0</v>
      </c>
      <c r="N11" s="18">
        <f t="shared" si="4"/>
        <v>0.67758537307653577</v>
      </c>
    </row>
    <row r="12" spans="1:15">
      <c r="A12" s="13">
        <v>94</v>
      </c>
      <c r="B12" s="13">
        <v>98</v>
      </c>
      <c r="C12" s="14" t="s">
        <v>11</v>
      </c>
      <c r="D12" s="15">
        <v>0.53065079135429361</v>
      </c>
      <c r="E12" s="15">
        <v>4.113826415170346E-4</v>
      </c>
      <c r="F12" s="15">
        <v>3.1993921649733215E-6</v>
      </c>
      <c r="G12" s="16">
        <v>0.87030999079524796</v>
      </c>
      <c r="H12" s="16">
        <v>0.83997223259981091</v>
      </c>
      <c r="I12" s="16">
        <v>1.2897177970631981</v>
      </c>
      <c r="J12" s="11">
        <f t="shared" si="0"/>
        <v>3.0000000204582569</v>
      </c>
      <c r="K12" s="12">
        <f t="shared" si="1"/>
        <v>0.46183068533904631</v>
      </c>
      <c r="L12" s="12">
        <f t="shared" si="2"/>
        <v>3.4554999584787124E-4</v>
      </c>
      <c r="M12" s="12">
        <f t="shared" si="3"/>
        <v>4.1263130149506486E-6</v>
      </c>
      <c r="N12" s="18">
        <f t="shared" si="4"/>
        <v>0.4621803616479091</v>
      </c>
    </row>
    <row r="13" spans="1:15">
      <c r="A13" s="13">
        <v>98</v>
      </c>
      <c r="B13" s="13">
        <v>105</v>
      </c>
      <c r="C13" s="14" t="s">
        <v>14</v>
      </c>
      <c r="D13" s="15">
        <v>0.53063997219974601</v>
      </c>
      <c r="E13" s="15">
        <v>5.2763101233180515E-4</v>
      </c>
      <c r="F13" s="15">
        <v>2.3805146541012848E-5</v>
      </c>
      <c r="G13" s="16">
        <v>4.655184611754124</v>
      </c>
      <c r="H13" s="16">
        <v>1.2475377168908576E-9</v>
      </c>
      <c r="I13" s="16">
        <v>1.3448153764678581</v>
      </c>
      <c r="J13" s="11">
        <f t="shared" si="0"/>
        <v>5.9999999894695204</v>
      </c>
      <c r="K13" s="12">
        <f t="shared" si="1"/>
        <v>2.470227032965894</v>
      </c>
      <c r="L13" s="12">
        <f t="shared" si="2"/>
        <v>6.5823958848523218E-13</v>
      </c>
      <c r="M13" s="12">
        <f t="shared" si="3"/>
        <v>3.2013527107424725E-5</v>
      </c>
      <c r="N13" s="18">
        <f t="shared" si="4"/>
        <v>2.4702590464936596</v>
      </c>
    </row>
    <row r="14" spans="1:15">
      <c r="A14" s="9">
        <v>109</v>
      </c>
      <c r="B14" s="9">
        <v>114</v>
      </c>
      <c r="C14" s="10" t="s">
        <v>51</v>
      </c>
      <c r="D14" s="15">
        <v>0.52996662479545342</v>
      </c>
      <c r="E14" s="15">
        <v>2.4780557301312353E-4</v>
      </c>
      <c r="F14" s="15">
        <v>0</v>
      </c>
      <c r="G14" s="16">
        <v>0.54044230210419242</v>
      </c>
      <c r="H14" s="16">
        <v>1.9804280822347391</v>
      </c>
      <c r="I14" s="16">
        <v>1.4791296156610678</v>
      </c>
      <c r="J14" s="11">
        <f t="shared" si="0"/>
        <v>3.9999999999999996</v>
      </c>
      <c r="K14" s="12">
        <f t="shared" si="1"/>
        <v>0.28641638274284364</v>
      </c>
      <c r="L14" s="12">
        <f t="shared" si="2"/>
        <v>4.9076111572946089E-4</v>
      </c>
      <c r="M14" s="12">
        <f t="shared" si="3"/>
        <v>0</v>
      </c>
      <c r="N14" s="18">
        <f t="shared" si="4"/>
        <v>0.28690714385857313</v>
      </c>
    </row>
    <row r="15" spans="1:15">
      <c r="A15" s="7">
        <v>115</v>
      </c>
      <c r="B15" s="7">
        <v>122</v>
      </c>
      <c r="C15" s="8" t="s">
        <v>10</v>
      </c>
      <c r="D15" s="15">
        <v>4.4199899369467027E-2</v>
      </c>
      <c r="E15" s="15">
        <v>3.3065616839452524E-4</v>
      </c>
      <c r="F15" s="15">
        <v>0</v>
      </c>
      <c r="G15" s="16">
        <v>1.388433655284891</v>
      </c>
      <c r="H15" s="16">
        <v>1.4842583330490424</v>
      </c>
      <c r="I15" s="16">
        <v>3.1273080535344429</v>
      </c>
      <c r="J15" s="11">
        <f t="shared" si="0"/>
        <v>6.0000000418683763</v>
      </c>
      <c r="K15" s="12">
        <f t="shared" si="1"/>
        <v>6.1368627844773455E-2</v>
      </c>
      <c r="L15" s="12">
        <f t="shared" si="2"/>
        <v>4.9077917331364154E-4</v>
      </c>
      <c r="M15" s="12">
        <f t="shared" si="3"/>
        <v>0</v>
      </c>
      <c r="N15" s="18">
        <f t="shared" si="4"/>
        <v>6.1859407018087099E-2</v>
      </c>
    </row>
    <row r="16" spans="1:15">
      <c r="A16" s="7">
        <v>119</v>
      </c>
      <c r="B16" s="7">
        <v>125</v>
      </c>
      <c r="C16" s="8" t="s">
        <v>54</v>
      </c>
      <c r="D16" s="15">
        <v>0.52988072650886198</v>
      </c>
      <c r="E16" s="15">
        <v>6.0311186002365472E-2</v>
      </c>
      <c r="F16" s="15">
        <v>0</v>
      </c>
      <c r="G16" s="16">
        <v>0</v>
      </c>
      <c r="H16" s="16">
        <v>0.21569070331908344</v>
      </c>
      <c r="I16" s="16">
        <v>4.7843093295996066</v>
      </c>
      <c r="J16" s="11">
        <f t="shared" si="0"/>
        <v>5.00000003291869</v>
      </c>
      <c r="K16" s="12">
        <f t="shared" si="1"/>
        <v>0</v>
      </c>
      <c r="L16" s="12">
        <f t="shared" si="2"/>
        <v>1.3008562126858268E-2</v>
      </c>
      <c r="M16" s="12">
        <f t="shared" si="3"/>
        <v>0</v>
      </c>
      <c r="N16" s="18">
        <f t="shared" si="4"/>
        <v>1.3008562126858268E-2</v>
      </c>
    </row>
    <row r="17" spans="1:14">
      <c r="A17" s="9">
        <v>123</v>
      </c>
      <c r="B17" s="9">
        <v>129</v>
      </c>
      <c r="C17" s="10" t="s">
        <v>56</v>
      </c>
      <c r="D17" s="15">
        <v>0.52996193936808833</v>
      </c>
      <c r="E17" s="15">
        <v>9.5240134635972336E-6</v>
      </c>
      <c r="F17" s="15">
        <v>0</v>
      </c>
      <c r="G17" s="16">
        <v>0.20462088995375943</v>
      </c>
      <c r="H17" s="16">
        <v>3.2057678762395696</v>
      </c>
      <c r="I17" s="16">
        <v>0.58961124814120491</v>
      </c>
      <c r="J17" s="11">
        <f t="shared" si="0"/>
        <v>4.0000000143345336</v>
      </c>
      <c r="K17" s="12">
        <f t="shared" si="1"/>
        <v>0.10844128367511853</v>
      </c>
      <c r="L17" s="12">
        <f t="shared" si="2"/>
        <v>3.0531776414473169E-5</v>
      </c>
      <c r="M17" s="12">
        <f t="shared" si="3"/>
        <v>0</v>
      </c>
      <c r="N17" s="18">
        <f t="shared" si="4"/>
        <v>0.108471815451533</v>
      </c>
    </row>
    <row r="18" spans="1:14">
      <c r="A18" s="7">
        <v>128</v>
      </c>
      <c r="B18" s="7">
        <v>135</v>
      </c>
      <c r="C18" s="8" t="s">
        <v>58</v>
      </c>
      <c r="D18" s="15">
        <v>7.4887108783951759E-2</v>
      </c>
      <c r="E18" s="15">
        <v>7.4887107301800357E-2</v>
      </c>
      <c r="F18" s="15">
        <v>1.9928792568847964E-5</v>
      </c>
      <c r="G18" s="16">
        <v>1.2524583598109777E-5</v>
      </c>
      <c r="H18" s="16">
        <v>1.8864973041346744</v>
      </c>
      <c r="I18" s="16">
        <v>4.1134902087638547</v>
      </c>
      <c r="J18" s="11">
        <f t="shared" si="0"/>
        <v>6.0000000374821276</v>
      </c>
      <c r="K18" s="12">
        <f t="shared" si="1"/>
        <v>9.3792985438534476E-7</v>
      </c>
      <c r="L18" s="12">
        <f t="shared" si="2"/>
        <v>0.14127432603929047</v>
      </c>
      <c r="M18" s="12">
        <f t="shared" si="3"/>
        <v>8.1976893104441966E-5</v>
      </c>
      <c r="N18" s="18">
        <f t="shared" si="4"/>
        <v>0.14135724086224929</v>
      </c>
    </row>
    <row r="19" spans="1:14">
      <c r="A19" s="7">
        <v>134</v>
      </c>
      <c r="B19" s="7">
        <v>139</v>
      </c>
      <c r="C19" s="8" t="s">
        <v>15</v>
      </c>
      <c r="D19" s="15">
        <v>0.5299645458185267</v>
      </c>
      <c r="E19" s="15">
        <v>3.7408537740957318E-4</v>
      </c>
      <c r="F19" s="15">
        <v>6.9005902484044958E-7</v>
      </c>
      <c r="G19" s="16">
        <v>0.13882116002789285</v>
      </c>
      <c r="H19" s="16">
        <v>0.92409934605113575</v>
      </c>
      <c r="I19" s="16">
        <v>2.9370794370792281</v>
      </c>
      <c r="J19" s="11">
        <f t="shared" si="0"/>
        <v>3.9999999431582567</v>
      </c>
      <c r="K19" s="12">
        <f t="shared" si="1"/>
        <v>7.3570293024183248E-2</v>
      </c>
      <c r="L19" s="12">
        <f t="shared" si="2"/>
        <v>3.4569205263147891E-4</v>
      </c>
      <c r="M19" s="12">
        <f t="shared" si="3"/>
        <v>2.026758172229829E-6</v>
      </c>
      <c r="N19" s="18">
        <f t="shared" si="4"/>
        <v>7.391801183498696E-2</v>
      </c>
    </row>
    <row r="20" spans="1:14">
      <c r="A20" s="7">
        <v>139</v>
      </c>
      <c r="B20" s="7">
        <v>146</v>
      </c>
      <c r="C20" s="8" t="s">
        <v>61</v>
      </c>
      <c r="D20" s="15">
        <v>0.67818750703395325</v>
      </c>
      <c r="E20" s="15">
        <v>2.285262204729958E-2</v>
      </c>
      <c r="F20" s="15">
        <v>1.1694794165711356E-5</v>
      </c>
      <c r="G20" s="16">
        <v>1.2187780569563371</v>
      </c>
      <c r="H20" s="16">
        <v>1.139332485839492</v>
      </c>
      <c r="I20" s="16">
        <v>2.641889459669347</v>
      </c>
      <c r="J20" s="11">
        <f t="shared" si="0"/>
        <v>5.0000000024651765</v>
      </c>
      <c r="K20" s="12">
        <f t="shared" si="1"/>
        <v>0.82656005207490379</v>
      </c>
      <c r="L20" s="12">
        <f t="shared" si="2"/>
        <v>2.6036734685100212E-2</v>
      </c>
      <c r="M20" s="12">
        <f t="shared" si="3"/>
        <v>3.0896353439395403E-5</v>
      </c>
      <c r="N20" s="18">
        <f t="shared" si="4"/>
        <v>0.8526276831134435</v>
      </c>
    </row>
    <row r="21" spans="1:14">
      <c r="A21" s="9">
        <v>145</v>
      </c>
      <c r="B21" s="9">
        <v>149</v>
      </c>
      <c r="C21" s="10" t="s">
        <v>63</v>
      </c>
      <c r="D21" s="15">
        <v>0.5306421691788259</v>
      </c>
      <c r="E21" s="15">
        <v>2.9246048088169842E-4</v>
      </c>
      <c r="F21" s="15">
        <v>0</v>
      </c>
      <c r="G21" s="16">
        <v>0.22311119759124745</v>
      </c>
      <c r="H21" s="16">
        <v>9.9719164801768484E-2</v>
      </c>
      <c r="I21" s="16">
        <v>2.6771696971663816</v>
      </c>
      <c r="J21" s="11">
        <f t="shared" si="0"/>
        <v>3.0000000595593974</v>
      </c>
      <c r="K21" s="12">
        <f t="shared" si="1"/>
        <v>0.11839220985790518</v>
      </c>
      <c r="L21" s="12">
        <f t="shared" si="2"/>
        <v>2.9163914891046546E-5</v>
      </c>
      <c r="M21" s="12">
        <f t="shared" si="3"/>
        <v>0</v>
      </c>
      <c r="N21" s="18">
        <f t="shared" si="4"/>
        <v>0.11842137377279623</v>
      </c>
    </row>
    <row r="22" spans="1:14">
      <c r="A22" s="7">
        <v>147</v>
      </c>
      <c r="B22" s="7">
        <v>158</v>
      </c>
      <c r="C22" s="8" t="s">
        <v>65</v>
      </c>
      <c r="D22" s="15">
        <v>3.1121927510997217E-2</v>
      </c>
      <c r="E22" s="15">
        <v>4.6005060769352976E-4</v>
      </c>
      <c r="F22" s="15">
        <v>1.680990444185761E-6</v>
      </c>
      <c r="G22" s="16">
        <v>3.6179123761818452</v>
      </c>
      <c r="H22" s="16">
        <v>1.8455223155813987</v>
      </c>
      <c r="I22" s="16">
        <v>3.5365652647729946</v>
      </c>
      <c r="J22" s="11">
        <f t="shared" si="0"/>
        <v>8.9999999565362376</v>
      </c>
      <c r="K22" s="12">
        <f t="shared" si="1"/>
        <v>0.11259640671267108</v>
      </c>
      <c r="L22" s="12">
        <f t="shared" si="2"/>
        <v>8.4903366279519266E-4</v>
      </c>
      <c r="M22" s="12">
        <f t="shared" si="3"/>
        <v>5.9449324153226899E-6</v>
      </c>
      <c r="N22" s="18">
        <f t="shared" si="4"/>
        <v>0.1134513853078816</v>
      </c>
    </row>
    <row r="23" spans="1:14">
      <c r="A23" s="13">
        <v>152</v>
      </c>
      <c r="B23" s="13">
        <v>157</v>
      </c>
      <c r="C23" s="14" t="s">
        <v>67</v>
      </c>
      <c r="D23" s="15">
        <v>0.53002624886310656</v>
      </c>
      <c r="E23" s="15">
        <v>4.2618632523504264E-3</v>
      </c>
      <c r="F23" s="15">
        <v>0</v>
      </c>
      <c r="G23" s="16">
        <v>0.32351112862484954</v>
      </c>
      <c r="H23" s="16">
        <v>1.2479883599362191</v>
      </c>
      <c r="I23" s="16">
        <v>1.4285005916565621</v>
      </c>
      <c r="J23" s="11">
        <f t="shared" si="0"/>
        <v>3.0000000802176308</v>
      </c>
      <c r="K23" s="12">
        <f t="shared" si="1"/>
        <v>0.17146938997049899</v>
      </c>
      <c r="L23" s="12">
        <f t="shared" si="2"/>
        <v>5.3187557305732491E-3</v>
      </c>
      <c r="M23" s="12">
        <f t="shared" si="3"/>
        <v>0</v>
      </c>
      <c r="N23" s="18">
        <f t="shared" si="4"/>
        <v>0.17678814570107224</v>
      </c>
    </row>
    <row r="24" spans="1:14">
      <c r="A24" s="9">
        <v>158</v>
      </c>
      <c r="B24" s="9">
        <v>163</v>
      </c>
      <c r="C24" s="10" t="s">
        <v>69</v>
      </c>
      <c r="D24" s="15">
        <v>0.52996653915300518</v>
      </c>
      <c r="E24" s="15">
        <v>4.4733597766240451E-5</v>
      </c>
      <c r="F24" s="15">
        <v>1.0521459231289314E-6</v>
      </c>
      <c r="G24" s="16">
        <v>0.27869399045032761</v>
      </c>
      <c r="H24" s="16">
        <v>0</v>
      </c>
      <c r="I24" s="16">
        <v>3.7213060095496489</v>
      </c>
      <c r="J24" s="11">
        <f t="shared" si="0"/>
        <v>3.9999999999999765</v>
      </c>
      <c r="K24" s="12">
        <f t="shared" si="1"/>
        <v>0.14769848960170079</v>
      </c>
      <c r="L24" s="12">
        <f t="shared" si="2"/>
        <v>0</v>
      </c>
      <c r="M24" s="12">
        <f t="shared" si="3"/>
        <v>3.9153569466628551E-6</v>
      </c>
      <c r="N24" s="18">
        <f t="shared" si="4"/>
        <v>0.14770240495864745</v>
      </c>
    </row>
    <row r="25" spans="1:14">
      <c r="A25" s="7">
        <v>158</v>
      </c>
      <c r="B25" s="7">
        <v>169</v>
      </c>
      <c r="C25" s="8" t="s">
        <v>12</v>
      </c>
      <c r="D25" s="15">
        <v>0.53063266484909155</v>
      </c>
      <c r="E25" s="15">
        <v>1.696424581222954E-4</v>
      </c>
      <c r="F25" s="15">
        <v>5.8254793049135624E-7</v>
      </c>
      <c r="G25" s="16">
        <v>0.79497023183338322</v>
      </c>
      <c r="H25" s="16">
        <v>0.35880191572555081</v>
      </c>
      <c r="I25" s="16">
        <v>8.8462277347976652</v>
      </c>
      <c r="J25" s="11">
        <f t="shared" si="0"/>
        <v>9.9999998823565992</v>
      </c>
      <c r="K25" s="12">
        <f t="shared" si="1"/>
        <v>0.42183717259344827</v>
      </c>
      <c r="L25" s="12">
        <f t="shared" si="2"/>
        <v>6.0868038962671116E-5</v>
      </c>
      <c r="M25" s="12">
        <f t="shared" si="3"/>
        <v>5.1533516595616182E-6</v>
      </c>
      <c r="N25" s="18">
        <f t="shared" si="4"/>
        <v>0.4219031939840705</v>
      </c>
    </row>
    <row r="26" spans="1:14">
      <c r="A26" s="9">
        <v>164</v>
      </c>
      <c r="B26" s="9">
        <v>173</v>
      </c>
      <c r="C26" s="10" t="s">
        <v>72</v>
      </c>
      <c r="D26" s="15">
        <v>0.4892765927289931</v>
      </c>
      <c r="E26" s="15">
        <v>0.48927662579447284</v>
      </c>
      <c r="F26" s="15">
        <v>6.0202826300408889E-7</v>
      </c>
      <c r="G26" s="16">
        <v>0.6</v>
      </c>
      <c r="H26" s="16">
        <v>0</v>
      </c>
      <c r="I26" s="16">
        <v>7.3699913773908534</v>
      </c>
      <c r="J26" s="11">
        <f t="shared" si="0"/>
        <v>7.9699913773908531</v>
      </c>
      <c r="K26" s="12">
        <f t="shared" si="1"/>
        <v>0.29356595563739585</v>
      </c>
      <c r="L26" s="12">
        <f t="shared" si="2"/>
        <v>0</v>
      </c>
      <c r="M26" s="12">
        <f t="shared" si="3"/>
        <v>4.4369431072857284E-6</v>
      </c>
      <c r="N26" s="18">
        <f t="shared" si="4"/>
        <v>0.29357039258050316</v>
      </c>
    </row>
    <row r="27" spans="1:14">
      <c r="A27" s="7">
        <v>174</v>
      </c>
      <c r="B27" s="7">
        <v>177</v>
      </c>
      <c r="C27" s="8" t="s">
        <v>74</v>
      </c>
      <c r="D27" s="15">
        <v>0.5299344897264896</v>
      </c>
      <c r="E27" s="15">
        <v>7.0631681952246064E-6</v>
      </c>
      <c r="F27" s="15">
        <v>7.0631680387293867E-6</v>
      </c>
      <c r="G27" s="16">
        <v>5.3575033625653024E-2</v>
      </c>
      <c r="H27" s="16">
        <v>0</v>
      </c>
      <c r="I27" s="16">
        <v>1.9</v>
      </c>
      <c r="J27" s="11">
        <f t="shared" si="0"/>
        <v>1.953575033625653</v>
      </c>
      <c r="K27" s="12">
        <f t="shared" si="1"/>
        <v>2.8391258106489958E-2</v>
      </c>
      <c r="L27" s="12">
        <f t="shared" si="2"/>
        <v>0</v>
      </c>
      <c r="M27" s="12">
        <f t="shared" si="3"/>
        <v>1.3420019273585834E-5</v>
      </c>
      <c r="N27" s="18">
        <f t="shared" si="4"/>
        <v>2.8404678125763545E-2</v>
      </c>
    </row>
    <row r="28" spans="1:14">
      <c r="A28" s="9">
        <v>174</v>
      </c>
      <c r="B28" s="9">
        <v>184</v>
      </c>
      <c r="C28" s="10" t="s">
        <v>75</v>
      </c>
      <c r="D28" s="15">
        <v>6.5890836832353333E-2</v>
      </c>
      <c r="E28" s="15">
        <v>1.5633660630224488E-4</v>
      </c>
      <c r="F28" s="15">
        <v>2.6423847507159117E-6</v>
      </c>
      <c r="G28" s="16">
        <v>1.7066034012059885</v>
      </c>
      <c r="H28" s="16">
        <v>0.48888415580193778</v>
      </c>
      <c r="I28" s="16">
        <v>6.8045122964024811</v>
      </c>
      <c r="J28" s="11">
        <f t="shared" si="0"/>
        <v>8.999999853410408</v>
      </c>
      <c r="K28" s="12">
        <f t="shared" si="1"/>
        <v>0.11244952624640302</v>
      </c>
      <c r="L28" s="12">
        <f t="shared" si="2"/>
        <v>7.6430489793012895E-5</v>
      </c>
      <c r="M28" s="12">
        <f t="shared" si="3"/>
        <v>1.7980139528072826E-5</v>
      </c>
      <c r="N28" s="18">
        <f t="shared" si="4"/>
        <v>0.1125439368757241</v>
      </c>
    </row>
    <row r="29" spans="1:14">
      <c r="A29" s="9">
        <v>177</v>
      </c>
      <c r="B29" s="9">
        <v>185</v>
      </c>
      <c r="C29" s="10" t="s">
        <v>13</v>
      </c>
      <c r="D29" s="15">
        <v>6.1914420254046219E-2</v>
      </c>
      <c r="E29" s="15">
        <v>1.1666060856420698E-3</v>
      </c>
      <c r="F29" s="15">
        <v>1.2777266376690292E-6</v>
      </c>
      <c r="G29" s="16">
        <v>1.2099297135441522</v>
      </c>
      <c r="H29" s="16">
        <v>0</v>
      </c>
      <c r="I29" s="16">
        <v>5.7900702864558484</v>
      </c>
      <c r="J29" s="11">
        <f t="shared" si="0"/>
        <v>7.0000000000000009</v>
      </c>
      <c r="K29" s="12">
        <f t="shared" si="1"/>
        <v>7.4912096762230401E-2</v>
      </c>
      <c r="L29" s="12">
        <f t="shared" si="2"/>
        <v>0</v>
      </c>
      <c r="M29" s="12">
        <f t="shared" si="3"/>
        <v>7.3981270389805842E-6</v>
      </c>
      <c r="N29" s="18">
        <f t="shared" si="4"/>
        <v>7.4919494889269383E-2</v>
      </c>
    </row>
    <row r="30" spans="1:14">
      <c r="A30" s="9">
        <v>182</v>
      </c>
      <c r="B30" s="9">
        <v>185</v>
      </c>
      <c r="C30" s="10" t="s">
        <v>76</v>
      </c>
      <c r="D30" s="15">
        <v>0.53064978252098249</v>
      </c>
      <c r="E30" s="15">
        <v>3.4269782890119452E-4</v>
      </c>
      <c r="F30" s="15">
        <v>0</v>
      </c>
      <c r="G30" s="16">
        <v>1.8235659465809177E-2</v>
      </c>
      <c r="H30" s="16">
        <v>0</v>
      </c>
      <c r="I30" s="16">
        <v>1.9817644020239826</v>
      </c>
      <c r="J30" s="11">
        <f t="shared" si="0"/>
        <v>2.0000000614897919</v>
      </c>
      <c r="K30" s="12">
        <f t="shared" si="1"/>
        <v>9.6767487296583361E-3</v>
      </c>
      <c r="L30" s="12">
        <f t="shared" si="2"/>
        <v>0</v>
      </c>
      <c r="M30" s="12">
        <f t="shared" si="3"/>
        <v>0</v>
      </c>
      <c r="N30" s="18">
        <f t="shared" si="4"/>
        <v>9.6767487296583361E-3</v>
      </c>
    </row>
    <row r="31" spans="1:14">
      <c r="A31" s="7">
        <v>185</v>
      </c>
      <c r="B31" s="13">
        <v>190</v>
      </c>
      <c r="C31" s="14" t="s">
        <v>78</v>
      </c>
      <c r="D31" s="15">
        <v>0.53048830991451035</v>
      </c>
      <c r="E31" s="15">
        <v>8.1366149420486695E-4</v>
      </c>
      <c r="F31" s="15">
        <v>0</v>
      </c>
      <c r="G31" s="16">
        <v>1.004731129313795</v>
      </c>
      <c r="H31" s="16">
        <v>0.79960267584299205</v>
      </c>
      <c r="I31" s="16">
        <v>1.1956662225071115</v>
      </c>
      <c r="J31" s="11">
        <f t="shared" si="0"/>
        <v>3.0000000276638987</v>
      </c>
      <c r="K31" s="12">
        <f t="shared" si="1"/>
        <v>0.53299811870817249</v>
      </c>
      <c r="L31" s="12">
        <f t="shared" si="2"/>
        <v>6.5060590799661882E-4</v>
      </c>
      <c r="M31" s="12">
        <f t="shared" si="3"/>
        <v>0</v>
      </c>
      <c r="N31" s="18">
        <f t="shared" si="4"/>
        <v>0.53364872461616908</v>
      </c>
    </row>
    <row r="32" spans="1:14">
      <c r="A32" s="48">
        <v>185</v>
      </c>
      <c r="B32" s="13">
        <v>196</v>
      </c>
      <c r="C32" s="14" t="s">
        <v>9</v>
      </c>
      <c r="D32" s="15">
        <v>1.5061157992423873E-2</v>
      </c>
      <c r="E32" s="15">
        <v>2.9661080148701813E-4</v>
      </c>
      <c r="F32" s="15">
        <v>0</v>
      </c>
      <c r="G32" s="16">
        <v>3.0830183621975458</v>
      </c>
      <c r="H32" s="16">
        <v>3.0815980752205125</v>
      </c>
      <c r="I32" s="16">
        <v>2.8353835791374982</v>
      </c>
      <c r="J32" s="11">
        <f t="shared" si="0"/>
        <v>9.0000000165555569</v>
      </c>
      <c r="K32" s="12">
        <f t="shared" si="1"/>
        <v>4.6433826646601124E-2</v>
      </c>
      <c r="L32" s="12">
        <f t="shared" si="2"/>
        <v>9.1403527495200864E-4</v>
      </c>
      <c r="M32" s="12">
        <f t="shared" si="3"/>
        <v>0</v>
      </c>
      <c r="N32" s="18">
        <f t="shared" si="4"/>
        <v>4.734786192155313E-2</v>
      </c>
    </row>
    <row r="33" spans="1:14">
      <c r="A33" s="48">
        <v>187</v>
      </c>
      <c r="B33" s="13">
        <v>195</v>
      </c>
      <c r="C33" s="14" t="s">
        <v>81</v>
      </c>
      <c r="D33" s="15">
        <v>3.2553796593214258E-2</v>
      </c>
      <c r="E33" s="15">
        <v>4.6496534249058772E-4</v>
      </c>
      <c r="F33" s="15">
        <v>8.4864570899809388E-7</v>
      </c>
      <c r="G33" s="16">
        <v>2</v>
      </c>
      <c r="H33" s="16">
        <v>2</v>
      </c>
      <c r="I33" s="16">
        <v>3</v>
      </c>
      <c r="J33" s="11">
        <f t="shared" si="0"/>
        <v>7</v>
      </c>
      <c r="K33" s="12">
        <f t="shared" si="1"/>
        <v>6.5107593186428517E-2</v>
      </c>
      <c r="L33" s="12">
        <f t="shared" si="2"/>
        <v>9.2993068498117544E-4</v>
      </c>
      <c r="M33" s="12">
        <f t="shared" si="3"/>
        <v>2.5459371269942818E-6</v>
      </c>
      <c r="N33" s="18">
        <f t="shared" si="4"/>
        <v>6.6040069808536689E-2</v>
      </c>
    </row>
    <row r="34" spans="1:14">
      <c r="A34" s="13">
        <v>198</v>
      </c>
      <c r="B34" s="13">
        <v>203</v>
      </c>
      <c r="C34" s="14" t="s">
        <v>83</v>
      </c>
      <c r="D34" s="15">
        <v>0.52996658240679606</v>
      </c>
      <c r="E34" s="15">
        <v>4.4733597766240451E-5</v>
      </c>
      <c r="F34" s="15">
        <v>8.8714929840931506E-7</v>
      </c>
      <c r="G34" s="16">
        <v>0.32072239292192362</v>
      </c>
      <c r="H34" s="16">
        <v>0</v>
      </c>
      <c r="I34" s="16">
        <v>3.6792776059205381</v>
      </c>
      <c r="J34" s="11">
        <f t="shared" ref="J34:J58" si="5">SUM(G34:I34)</f>
        <v>3.9999999988424619</v>
      </c>
      <c r="K34" s="12">
        <f t="shared" ref="K34:K58" si="6">D34*G34</f>
        <v>0.16997215047816147</v>
      </c>
      <c r="L34" s="12">
        <f t="shared" ref="L34:L58" si="7">E34*H34</f>
        <v>0</v>
      </c>
      <c r="M34" s="12">
        <f t="shared" ref="M34:M58" si="8">F34*I34</f>
        <v>3.26406854674551E-6</v>
      </c>
      <c r="N34" s="18">
        <f t="shared" si="4"/>
        <v>0.16997541454670823</v>
      </c>
    </row>
    <row r="35" spans="1:14">
      <c r="A35" s="13">
        <v>204</v>
      </c>
      <c r="B35" s="13">
        <v>212</v>
      </c>
      <c r="C35" s="14" t="s">
        <v>84</v>
      </c>
      <c r="D35" s="15">
        <v>4.3228886537786754E-2</v>
      </c>
      <c r="E35" s="15">
        <v>3.4134944973920737E-4</v>
      </c>
      <c r="F35" s="15">
        <v>0</v>
      </c>
      <c r="G35" s="16">
        <v>1.6186179508740421</v>
      </c>
      <c r="H35" s="16">
        <v>1.8918999628114113</v>
      </c>
      <c r="I35" s="16">
        <v>2.4894820863145442</v>
      </c>
      <c r="J35" s="11">
        <f t="shared" si="5"/>
        <v>5.9999999999999982</v>
      </c>
      <c r="K35" s="12">
        <f t="shared" si="6"/>
        <v>6.9971051746358856E-2</v>
      </c>
      <c r="L35" s="12">
        <f t="shared" si="7"/>
        <v>6.4579901126730216E-4</v>
      </c>
      <c r="M35" s="12">
        <f t="shared" si="8"/>
        <v>0</v>
      </c>
      <c r="N35" s="18">
        <f t="shared" si="4"/>
        <v>7.0616850757626165E-2</v>
      </c>
    </row>
    <row r="36" spans="1:14">
      <c r="A36" s="13">
        <v>208</v>
      </c>
      <c r="B36" s="13">
        <v>219</v>
      </c>
      <c r="C36" s="14" t="s">
        <v>86</v>
      </c>
      <c r="D36" s="15">
        <v>5.4751655390877028E-2</v>
      </c>
      <c r="E36" s="15">
        <v>1.5226608195181401E-4</v>
      </c>
      <c r="F36" s="15">
        <v>8.6470063290109038E-6</v>
      </c>
      <c r="G36" s="16">
        <v>3.1110119707846993</v>
      </c>
      <c r="H36" s="16">
        <v>0.87997733931240951</v>
      </c>
      <c r="I36" s="16">
        <v>5.0090106022047713</v>
      </c>
      <c r="J36" s="11">
        <f t="shared" si="5"/>
        <v>8.999999912301881</v>
      </c>
      <c r="K36" s="12">
        <f t="shared" si="6"/>
        <v>0.17033305534129706</v>
      </c>
      <c r="L36" s="12">
        <f t="shared" si="7"/>
        <v>1.3399070166348259E-4</v>
      </c>
      <c r="M36" s="12">
        <f t="shared" si="8"/>
        <v>4.3312946379347374E-5</v>
      </c>
      <c r="N36" s="18">
        <f t="shared" si="4"/>
        <v>0.17051035898933989</v>
      </c>
    </row>
    <row r="37" spans="1:14">
      <c r="A37" s="13">
        <v>213</v>
      </c>
      <c r="B37" s="13">
        <v>225</v>
      </c>
      <c r="C37" s="14" t="s">
        <v>87</v>
      </c>
      <c r="D37" s="15">
        <v>0.53056888108844913</v>
      </c>
      <c r="E37" s="15">
        <v>6.4649954807812033E-3</v>
      </c>
      <c r="F37" s="15">
        <v>4.4550144458537096E-6</v>
      </c>
      <c r="G37" s="16">
        <v>2.645234083979195</v>
      </c>
      <c r="H37" s="16">
        <v>1.9549407449287064</v>
      </c>
      <c r="I37" s="16">
        <v>6.3998251362901621</v>
      </c>
      <c r="J37" s="11">
        <f t="shared" si="5"/>
        <v>10.999999965198064</v>
      </c>
      <c r="K37" s="12">
        <f t="shared" si="6"/>
        <v>1.4034788881538702</v>
      </c>
      <c r="L37" s="12">
        <f t="shared" si="7"/>
        <v>1.2638683081159126E-2</v>
      </c>
      <c r="M37" s="12">
        <f t="shared" si="8"/>
        <v>2.8511313433110357E-5</v>
      </c>
      <c r="N37" s="18">
        <f t="shared" si="4"/>
        <v>1.4161460825484624</v>
      </c>
    </row>
    <row r="38" spans="1:14">
      <c r="A38" s="13">
        <v>216</v>
      </c>
      <c r="B38" s="13">
        <v>226</v>
      </c>
      <c r="C38" s="14" t="s">
        <v>89</v>
      </c>
      <c r="D38" s="15">
        <v>1.8109224929996632E-2</v>
      </c>
      <c r="E38" s="15">
        <v>9.6749425353749759E-4</v>
      </c>
      <c r="F38" s="15">
        <v>0</v>
      </c>
      <c r="G38" s="16">
        <v>2.3302787976510104</v>
      </c>
      <c r="H38" s="16">
        <v>0.67352162459445719</v>
      </c>
      <c r="I38" s="16">
        <v>5.9961994548298208</v>
      </c>
      <c r="J38" s="11">
        <f t="shared" si="5"/>
        <v>8.9999998770752878</v>
      </c>
      <c r="K38" s="12">
        <f t="shared" si="6"/>
        <v>4.2199542896264257E-2</v>
      </c>
      <c r="L38" s="12">
        <f t="shared" si="7"/>
        <v>6.5162830142837707E-4</v>
      </c>
      <c r="M38" s="12">
        <f t="shared" si="8"/>
        <v>0</v>
      </c>
      <c r="N38" s="18">
        <f t="shared" si="4"/>
        <v>4.2851171197692633E-2</v>
      </c>
    </row>
    <row r="39" spans="1:14">
      <c r="A39" s="13">
        <v>219</v>
      </c>
      <c r="B39" s="13">
        <v>223</v>
      </c>
      <c r="C39" s="14" t="s">
        <v>90</v>
      </c>
      <c r="D39" s="15">
        <v>0.53050823048085693</v>
      </c>
      <c r="E39" s="15">
        <v>6.5011371319012761E-3</v>
      </c>
      <c r="F39" s="15">
        <v>1.0821122174392634E-5</v>
      </c>
      <c r="G39" s="16">
        <v>0.48604985225974623</v>
      </c>
      <c r="H39" s="16">
        <v>1.0773637919575332</v>
      </c>
      <c r="I39" s="16">
        <v>1.4365863774096925</v>
      </c>
      <c r="J39" s="11">
        <f t="shared" si="5"/>
        <v>3.0000000216269722</v>
      </c>
      <c r="K39" s="12">
        <f t="shared" si="6"/>
        <v>0.25785344704779989</v>
      </c>
      <c r="L39" s="12">
        <f t="shared" si="7"/>
        <v>7.0040897524610802E-3</v>
      </c>
      <c r="M39" s="12">
        <f t="shared" si="8"/>
        <v>1.554547670401841E-5</v>
      </c>
      <c r="N39" s="18">
        <f t="shared" si="4"/>
        <v>0.26487308227696499</v>
      </c>
    </row>
    <row r="40" spans="1:14">
      <c r="A40" s="13">
        <v>220</v>
      </c>
      <c r="B40" s="13">
        <v>223</v>
      </c>
      <c r="C40" s="14" t="s">
        <v>91</v>
      </c>
      <c r="D40" s="15">
        <v>0.5299348524120181</v>
      </c>
      <c r="E40" s="15">
        <v>8.3511987683046098E-3</v>
      </c>
      <c r="F40" s="15">
        <v>6.4742219243558996E-6</v>
      </c>
      <c r="G40" s="16">
        <v>0.31197937504192158</v>
      </c>
      <c r="H40" s="16">
        <v>1.1246577431532059</v>
      </c>
      <c r="I40" s="16">
        <v>0.56336288103928978</v>
      </c>
      <c r="J40" s="11">
        <f t="shared" si="5"/>
        <v>1.9999999992344173</v>
      </c>
      <c r="K40" s="12">
        <f t="shared" si="6"/>
        <v>0.16532874406843437</v>
      </c>
      <c r="L40" s="12">
        <f t="shared" si="7"/>
        <v>9.3922403593852954E-3</v>
      </c>
      <c r="M40" s="12">
        <f t="shared" si="8"/>
        <v>3.6473363157928744E-6</v>
      </c>
      <c r="N40" s="18">
        <f t="shared" si="4"/>
        <v>0.17472463176413547</v>
      </c>
    </row>
    <row r="41" spans="1:14">
      <c r="A41" s="13">
        <v>221</v>
      </c>
      <c r="B41" s="13">
        <v>227</v>
      </c>
      <c r="C41" s="14" t="s">
        <v>92</v>
      </c>
      <c r="D41" s="15">
        <v>0.52995133758086388</v>
      </c>
      <c r="E41" s="15">
        <v>1.839571341148569E-2</v>
      </c>
      <c r="F41" s="15">
        <v>4.0337098818939795E-6</v>
      </c>
      <c r="G41" s="16">
        <v>5.4344591043766155E-2</v>
      </c>
      <c r="H41" s="16">
        <v>2.0110654936049572</v>
      </c>
      <c r="I41" s="16">
        <v>2.9345899153512782</v>
      </c>
      <c r="J41" s="11">
        <f t="shared" si="5"/>
        <v>5.0000000000000018</v>
      </c>
      <c r="K41" s="12">
        <f t="shared" si="6"/>
        <v>2.8799988713928908E-2</v>
      </c>
      <c r="L41" s="12">
        <f t="shared" si="7"/>
        <v>3.6994984472084803E-2</v>
      </c>
      <c r="M41" s="12">
        <f t="shared" si="8"/>
        <v>1.1837284340858867E-5</v>
      </c>
      <c r="N41" s="18">
        <f t="shared" si="4"/>
        <v>6.5806810470354568E-2</v>
      </c>
    </row>
    <row r="42" spans="1:14">
      <c r="A42" s="13">
        <v>224</v>
      </c>
      <c r="B42" s="13">
        <v>232</v>
      </c>
      <c r="C42" s="14" t="s">
        <v>93</v>
      </c>
      <c r="D42" s="15">
        <v>0.10607954960053646</v>
      </c>
      <c r="E42" s="15">
        <v>3.1941747795048591E-6</v>
      </c>
      <c r="F42" s="15">
        <v>6.0311241946763635E-7</v>
      </c>
      <c r="G42" s="16">
        <v>0.2076336039249605</v>
      </c>
      <c r="H42" s="16">
        <v>6.0955555081031161</v>
      </c>
      <c r="I42" s="16">
        <v>0.69681089919678119</v>
      </c>
      <c r="J42" s="11">
        <f t="shared" si="5"/>
        <v>7.0000000112248575</v>
      </c>
      <c r="K42" s="12">
        <f t="shared" si="6"/>
        <v>2.2025679186295988E-2</v>
      </c>
      <c r="L42" s="12">
        <f t="shared" si="7"/>
        <v>1.9470269671054901E-5</v>
      </c>
      <c r="M42" s="12">
        <f t="shared" si="8"/>
        <v>4.2025530732598995E-7</v>
      </c>
      <c r="N42" s="18">
        <f t="shared" si="4"/>
        <v>2.2045569711274367E-2</v>
      </c>
    </row>
    <row r="43" spans="1:14">
      <c r="A43" s="13">
        <v>228</v>
      </c>
      <c r="B43" s="13">
        <v>233</v>
      </c>
      <c r="C43" s="14" t="s">
        <v>94</v>
      </c>
      <c r="D43" s="15">
        <v>0.52996633796206594</v>
      </c>
      <c r="E43" s="15">
        <v>4.4733597766240451E-5</v>
      </c>
      <c r="F43" s="15">
        <v>4.1957940674999979E-6</v>
      </c>
      <c r="G43" s="16">
        <v>5.6681153548809676E-2</v>
      </c>
      <c r="H43" s="16">
        <v>3.4877596953828131E-11</v>
      </c>
      <c r="I43" s="16">
        <v>3.943318848255573</v>
      </c>
      <c r="J43" s="11">
        <f t="shared" si="5"/>
        <v>4.0000000018392603</v>
      </c>
      <c r="K43" s="12">
        <f t="shared" si="6"/>
        <v>3.0039103377728221E-2</v>
      </c>
      <c r="L43" s="12">
        <f t="shared" si="7"/>
        <v>1.5602003931856009E-15</v>
      </c>
      <c r="M43" s="12">
        <f t="shared" si="8"/>
        <v>1.6545353829771656E-5</v>
      </c>
      <c r="N43" s="18">
        <f t="shared" si="4"/>
        <v>3.0055648731559553E-2</v>
      </c>
    </row>
    <row r="44" spans="1:14">
      <c r="A44" s="13">
        <v>234</v>
      </c>
      <c r="B44" s="13">
        <v>243</v>
      </c>
      <c r="C44" s="14" t="s">
        <v>95</v>
      </c>
      <c r="D44" s="15">
        <v>3.4912870699990314E-2</v>
      </c>
      <c r="E44" s="15">
        <v>7.1076009082940341E-4</v>
      </c>
      <c r="F44" s="15">
        <v>0</v>
      </c>
      <c r="G44" s="16">
        <v>1.0048251573101403</v>
      </c>
      <c r="H44" s="16">
        <v>1.5211217768490883</v>
      </c>
      <c r="I44" s="16">
        <v>4.4740531495343934</v>
      </c>
      <c r="J44" s="11">
        <f t="shared" si="5"/>
        <v>7.0000000836936218</v>
      </c>
      <c r="K44" s="12">
        <f t="shared" si="6"/>
        <v>3.5081330793266356E-2</v>
      </c>
      <c r="L44" s="12">
        <f t="shared" si="7"/>
        <v>1.0811526522758416E-3</v>
      </c>
      <c r="M44" s="12">
        <f t="shared" si="8"/>
        <v>0</v>
      </c>
      <c r="N44" s="18">
        <f t="shared" si="4"/>
        <v>3.6162483445542196E-2</v>
      </c>
    </row>
    <row r="45" spans="1:14">
      <c r="A45" s="13">
        <v>243</v>
      </c>
      <c r="B45" s="13">
        <v>254</v>
      </c>
      <c r="C45" s="14" t="s">
        <v>96</v>
      </c>
      <c r="D45" s="15">
        <v>0.53063587255937872</v>
      </c>
      <c r="E45" s="15">
        <v>2.3546336707784009E-4</v>
      </c>
      <c r="F45" s="15">
        <v>9.6840960349713901E-7</v>
      </c>
      <c r="G45" s="16">
        <v>1.1651856964573586</v>
      </c>
      <c r="H45" s="16">
        <v>0.58984805251023054</v>
      </c>
      <c r="I45" s="16">
        <v>8.244966198728731</v>
      </c>
      <c r="J45" s="11">
        <f t="shared" si="5"/>
        <v>9.9999999476963204</v>
      </c>
      <c r="K45" s="12">
        <f t="shared" si="6"/>
        <v>0.61828932873335785</v>
      </c>
      <c r="L45" s="12">
        <f t="shared" si="7"/>
        <v>1.3888760850836552E-4</v>
      </c>
      <c r="M45" s="12">
        <f t="shared" si="8"/>
        <v>7.9845044473582036E-6</v>
      </c>
      <c r="N45" s="18">
        <f t="shared" si="4"/>
        <v>0.61843620084631357</v>
      </c>
    </row>
    <row r="46" spans="1:14">
      <c r="A46" s="9">
        <v>244</v>
      </c>
      <c r="B46" s="9">
        <v>255</v>
      </c>
      <c r="C46" s="10" t="s">
        <v>52</v>
      </c>
      <c r="D46" s="15">
        <v>0.53061936629582074</v>
      </c>
      <c r="E46" s="15">
        <v>4.9782917043497297E-4</v>
      </c>
      <c r="F46" s="15">
        <v>9.6840960349713901E-7</v>
      </c>
      <c r="G46" s="16">
        <v>0.75741202349792125</v>
      </c>
      <c r="H46" s="16">
        <v>0.16328984095121543</v>
      </c>
      <c r="I46" s="16">
        <v>9.0792980418335514</v>
      </c>
      <c r="J46" s="11">
        <f t="shared" si="5"/>
        <v>9.9999999062826888</v>
      </c>
      <c r="K46" s="12">
        <f t="shared" si="6"/>
        <v>0.40189748793330227</v>
      </c>
      <c r="L46" s="12">
        <f t="shared" si="7"/>
        <v>8.129044606120226E-5</v>
      </c>
      <c r="M46" s="12">
        <f t="shared" si="8"/>
        <v>8.7924794167243809E-6</v>
      </c>
      <c r="N46" s="18">
        <f t="shared" si="4"/>
        <v>0.40198757085878017</v>
      </c>
    </row>
    <row r="47" spans="1:14">
      <c r="A47" s="7">
        <v>256</v>
      </c>
      <c r="B47" s="7">
        <v>267</v>
      </c>
      <c r="C47" s="8" t="s">
        <v>53</v>
      </c>
      <c r="D47" s="15">
        <v>0.52868004301922045</v>
      </c>
      <c r="E47" s="15">
        <v>6.1146589771219684E-4</v>
      </c>
      <c r="F47" s="15">
        <v>6.4514215938721945E-6</v>
      </c>
      <c r="G47" s="16">
        <v>2.5774562876965335</v>
      </c>
      <c r="H47" s="16">
        <v>0.62844899995860148</v>
      </c>
      <c r="I47" s="16">
        <v>6.7940946489565519</v>
      </c>
      <c r="J47" s="11">
        <f t="shared" si="5"/>
        <v>9.9999999366116867</v>
      </c>
      <c r="K47" s="12">
        <f t="shared" si="6"/>
        <v>1.3626497010595635</v>
      </c>
      <c r="L47" s="12">
        <f t="shared" si="7"/>
        <v>3.8427513192601861E-4</v>
      </c>
      <c r="M47" s="12">
        <f t="shared" si="8"/>
        <v>4.3831568929089828E-5</v>
      </c>
      <c r="N47" s="18">
        <f t="shared" si="4"/>
        <v>1.3630778077604186</v>
      </c>
    </row>
    <row r="48" spans="1:14">
      <c r="A48" s="9">
        <v>257</v>
      </c>
      <c r="B48" s="9">
        <v>267</v>
      </c>
      <c r="C48" s="10" t="s">
        <v>55</v>
      </c>
      <c r="D48" s="15">
        <v>4.7944995582710384E-2</v>
      </c>
      <c r="E48" s="15">
        <v>1.6197555419673768E-4</v>
      </c>
      <c r="F48" s="15">
        <v>4.7047753338081681E-6</v>
      </c>
      <c r="G48" s="16">
        <v>2.7046330334172843</v>
      </c>
      <c r="H48" s="16">
        <v>0.50923389327574986</v>
      </c>
      <c r="I48" s="16">
        <v>5.7861329536118902</v>
      </c>
      <c r="J48" s="11">
        <f t="shared" si="5"/>
        <v>8.9999998803049248</v>
      </c>
      <c r="K48" s="12">
        <f t="shared" si="6"/>
        <v>0.12967361884004427</v>
      </c>
      <c r="L48" s="12">
        <f t="shared" si="7"/>
        <v>8.2483442079101953E-5</v>
      </c>
      <c r="M48" s="12">
        <f t="shared" si="8"/>
        <v>2.7222455598287823E-5</v>
      </c>
      <c r="N48" s="18">
        <f t="shared" si="4"/>
        <v>0.12978332473772164</v>
      </c>
    </row>
    <row r="49" spans="1:14">
      <c r="A49" s="7">
        <v>266</v>
      </c>
      <c r="B49" s="7">
        <v>273</v>
      </c>
      <c r="C49" s="8" t="s">
        <v>57</v>
      </c>
      <c r="D49" s="15">
        <v>0.46345657351219322</v>
      </c>
      <c r="E49" s="15">
        <v>0.46345660299864899</v>
      </c>
      <c r="F49" s="15">
        <v>0</v>
      </c>
      <c r="G49" s="16">
        <v>0.3</v>
      </c>
      <c r="H49" s="16">
        <v>0</v>
      </c>
      <c r="I49" s="16">
        <v>5.7372427843251979</v>
      </c>
      <c r="J49" s="11">
        <f t="shared" si="5"/>
        <v>6.0372427843251977</v>
      </c>
      <c r="K49" s="12">
        <f t="shared" si="6"/>
        <v>0.13903697205365795</v>
      </c>
      <c r="L49" s="12">
        <f t="shared" si="7"/>
        <v>0</v>
      </c>
      <c r="M49" s="12">
        <f t="shared" si="8"/>
        <v>0</v>
      </c>
      <c r="N49" s="18">
        <f t="shared" si="4"/>
        <v>0.13903697205365795</v>
      </c>
    </row>
    <row r="50" spans="1:14">
      <c r="A50" s="9">
        <v>270</v>
      </c>
      <c r="B50" s="9">
        <v>275</v>
      </c>
      <c r="C50" s="10" t="s">
        <v>59</v>
      </c>
      <c r="D50" s="15">
        <v>0.52996662053019217</v>
      </c>
      <c r="E50" s="15">
        <v>1.1545895770075354E-4</v>
      </c>
      <c r="F50" s="15">
        <v>1.1979706041436131E-6</v>
      </c>
      <c r="G50" s="16">
        <v>0.44621627813153847</v>
      </c>
      <c r="H50" s="16">
        <v>-1.9804280821817518E-6</v>
      </c>
      <c r="I50" s="16">
        <v>3.5537856381285207</v>
      </c>
      <c r="J50" s="11">
        <f t="shared" si="5"/>
        <v>3.9999999358319771</v>
      </c>
      <c r="K50" s="12">
        <f t="shared" si="6"/>
        <v>0.23647973294693173</v>
      </c>
      <c r="L50" s="12">
        <f t="shared" si="7"/>
        <v>-2.2865816217000736E-10</v>
      </c>
      <c r="M50" s="12">
        <f t="shared" si="8"/>
        <v>4.2573307279057197E-6</v>
      </c>
      <c r="N50" s="18">
        <f t="shared" si="4"/>
        <v>0.23648399004900145</v>
      </c>
    </row>
    <row r="51" spans="1:14">
      <c r="A51" s="9">
        <v>274</v>
      </c>
      <c r="B51" s="9">
        <v>290</v>
      </c>
      <c r="C51" s="10" t="s">
        <v>60</v>
      </c>
      <c r="D51" s="15">
        <v>0.53064749202009198</v>
      </c>
      <c r="E51" s="15">
        <v>8.2982487500245163E-4</v>
      </c>
      <c r="F51" s="15">
        <v>1.3917286832538987E-6</v>
      </c>
      <c r="G51" s="16">
        <v>1.0519524670517482</v>
      </c>
      <c r="H51" s="16">
        <v>2.8043115169213113</v>
      </c>
      <c r="I51" s="16">
        <v>9.1437360081189674</v>
      </c>
      <c r="J51" s="11">
        <f t="shared" si="5"/>
        <v>12.999999992092027</v>
      </c>
      <c r="K51" s="12">
        <f t="shared" si="6"/>
        <v>0.55821593836535865</v>
      </c>
      <c r="L51" s="12">
        <f t="shared" si="7"/>
        <v>2.3270874539971626E-3</v>
      </c>
      <c r="M51" s="12">
        <f t="shared" si="8"/>
        <v>1.2725599674600671E-5</v>
      </c>
      <c r="N51" s="18">
        <f t="shared" si="4"/>
        <v>0.56055575141903036</v>
      </c>
    </row>
    <row r="52" spans="1:14">
      <c r="A52" s="9">
        <v>276</v>
      </c>
      <c r="B52" s="9">
        <v>290</v>
      </c>
      <c r="C52" s="10" t="s">
        <v>62</v>
      </c>
      <c r="D52" s="15">
        <v>0.53055689514479898</v>
      </c>
      <c r="E52" s="15">
        <v>1.325629415838913E-3</v>
      </c>
      <c r="F52" s="15">
        <v>2.2255501434530247E-5</v>
      </c>
      <c r="G52" s="16">
        <v>0.96351714064161809</v>
      </c>
      <c r="H52" s="16">
        <v>3.645264569077165</v>
      </c>
      <c r="I52" s="16">
        <v>6.3912182259447645</v>
      </c>
      <c r="J52" s="11">
        <f t="shared" si="5"/>
        <v>10.999999935663547</v>
      </c>
      <c r="K52" s="12">
        <f t="shared" si="6"/>
        <v>0.51120066255761154</v>
      </c>
      <c r="L52" s="12">
        <f t="shared" si="7"/>
        <v>4.8322699412840491E-3</v>
      </c>
      <c r="M52" s="12">
        <f t="shared" si="8"/>
        <v>1.4223976639590958E-4</v>
      </c>
      <c r="N52" s="18">
        <f t="shared" si="4"/>
        <v>0.51617517226529153</v>
      </c>
    </row>
    <row r="53" spans="1:14">
      <c r="A53" s="7">
        <v>279</v>
      </c>
      <c r="B53" s="7">
        <v>292</v>
      </c>
      <c r="C53" s="8" t="s">
        <v>64</v>
      </c>
      <c r="D53" s="15">
        <v>0.53064685402656075</v>
      </c>
      <c r="E53" s="15">
        <v>5.491533878191579E-4</v>
      </c>
      <c r="F53" s="15">
        <v>2.2553839727180628E-6</v>
      </c>
      <c r="G53" s="16">
        <v>0.90126720710407093</v>
      </c>
      <c r="H53" s="16">
        <v>1.5626527574522873</v>
      </c>
      <c r="I53" s="16">
        <v>7.5360800094954596</v>
      </c>
      <c r="J53" s="11">
        <f t="shared" si="5"/>
        <v>9.9999999740518177</v>
      </c>
      <c r="K53" s="12">
        <f t="shared" si="6"/>
        <v>0.47825460808708004</v>
      </c>
      <c r="L53" s="12">
        <f t="shared" si="7"/>
        <v>8.5813605573987236E-4</v>
      </c>
      <c r="M53" s="12">
        <f t="shared" si="8"/>
        <v>1.6996754070537045E-5</v>
      </c>
      <c r="N53" s="18">
        <f t="shared" si="4"/>
        <v>0.47912974089689042</v>
      </c>
    </row>
    <row r="54" spans="1:14">
      <c r="A54" s="7">
        <v>293</v>
      </c>
      <c r="B54" s="7">
        <v>296</v>
      </c>
      <c r="C54" s="8" t="s">
        <v>66</v>
      </c>
      <c r="D54" s="15">
        <v>0.53064994257812914</v>
      </c>
      <c r="E54" s="15">
        <v>3.6287861669518181E-4</v>
      </c>
      <c r="F54" s="15">
        <v>0</v>
      </c>
      <c r="G54" s="16">
        <v>6.6927043453017449E-2</v>
      </c>
      <c r="H54" s="16">
        <v>0.72125301226013105</v>
      </c>
      <c r="I54" s="16">
        <v>1.2118199433400483</v>
      </c>
      <c r="J54" s="11">
        <f t="shared" si="5"/>
        <v>1.9999999990531969</v>
      </c>
      <c r="K54" s="12">
        <f t="shared" si="6"/>
        <v>3.5514831765267665E-2</v>
      </c>
      <c r="L54" s="12">
        <f t="shared" si="7"/>
        <v>2.6172729537618934E-4</v>
      </c>
      <c r="M54" s="12">
        <f t="shared" si="8"/>
        <v>0</v>
      </c>
      <c r="N54" s="18">
        <f t="shared" si="4"/>
        <v>3.5776559060643857E-2</v>
      </c>
    </row>
    <row r="55" spans="1:14">
      <c r="A55" s="49">
        <v>293</v>
      </c>
      <c r="B55" s="9">
        <v>301</v>
      </c>
      <c r="C55" s="10" t="s">
        <v>68</v>
      </c>
      <c r="D55" s="15">
        <v>3.2493566646611426E-2</v>
      </c>
      <c r="E55" s="15">
        <v>5.7533459079897402E-4</v>
      </c>
      <c r="F55" s="15">
        <v>1.5581661692928381E-6</v>
      </c>
      <c r="G55" s="16">
        <v>0.41970288192025401</v>
      </c>
      <c r="H55" s="16">
        <v>0.49482052095814466</v>
      </c>
      <c r="I55" s="16">
        <v>6.0854765476223687</v>
      </c>
      <c r="J55" s="11">
        <f t="shared" si="5"/>
        <v>6.9999999505007668</v>
      </c>
      <c r="K55" s="12">
        <f t="shared" si="6"/>
        <v>1.363764356545066E-2</v>
      </c>
      <c r="L55" s="12">
        <f t="shared" si="7"/>
        <v>2.8468736194438933E-4</v>
      </c>
      <c r="M55" s="12">
        <f t="shared" si="8"/>
        <v>9.4821836805301517E-6</v>
      </c>
      <c r="N55" s="18">
        <f t="shared" si="4"/>
        <v>1.3931813111075581E-2</v>
      </c>
    </row>
    <row r="56" spans="1:14">
      <c r="A56" s="7">
        <v>296</v>
      </c>
      <c r="B56" s="7">
        <v>303</v>
      </c>
      <c r="C56" s="8" t="s">
        <v>70</v>
      </c>
      <c r="D56" s="15">
        <v>0.52995489116971561</v>
      </c>
      <c r="E56" s="15">
        <v>4.0539811451738499E-7</v>
      </c>
      <c r="F56" s="15">
        <v>4.0539812504982501E-7</v>
      </c>
      <c r="G56" s="16">
        <v>0.50958934473877004</v>
      </c>
      <c r="H56" s="16">
        <v>0</v>
      </c>
      <c r="I56" s="16">
        <v>5.5</v>
      </c>
      <c r="J56" s="11">
        <f t="shared" si="5"/>
        <v>6.00958934473877</v>
      </c>
      <c r="K56" s="12">
        <f t="shared" si="6"/>
        <v>0.27005936573228156</v>
      </c>
      <c r="L56" s="12">
        <f t="shared" si="7"/>
        <v>0</v>
      </c>
      <c r="M56" s="12">
        <f t="shared" si="8"/>
        <v>2.2296896877740377E-6</v>
      </c>
      <c r="N56" s="18">
        <f t="shared" si="4"/>
        <v>0.27006159542196934</v>
      </c>
    </row>
    <row r="57" spans="1:14">
      <c r="A57" s="7">
        <v>297</v>
      </c>
      <c r="B57" s="7">
        <v>304</v>
      </c>
      <c r="C57" s="8" t="s">
        <v>71</v>
      </c>
      <c r="D57" s="15">
        <v>0.46345683518528386</v>
      </c>
      <c r="E57" s="15">
        <v>0.46345686467173941</v>
      </c>
      <c r="F57" s="15">
        <v>9.7610811492476374E-7</v>
      </c>
      <c r="G57" s="16">
        <v>0.3</v>
      </c>
      <c r="H57" s="16">
        <v>0</v>
      </c>
      <c r="I57" s="16">
        <v>5.6543617914178554</v>
      </c>
      <c r="J57" s="11">
        <f t="shared" si="5"/>
        <v>5.9543617914178553</v>
      </c>
      <c r="K57" s="12">
        <f t="shared" si="6"/>
        <v>0.13903705055558516</v>
      </c>
      <c r="L57" s="12">
        <f t="shared" si="7"/>
        <v>0</v>
      </c>
      <c r="M57" s="12">
        <f t="shared" si="8"/>
        <v>5.5192684293234933E-6</v>
      </c>
      <c r="N57" s="18">
        <f t="shared" si="4"/>
        <v>0.13904256982401447</v>
      </c>
    </row>
    <row r="58" spans="1:14">
      <c r="A58" s="9">
        <v>304</v>
      </c>
      <c r="B58" s="9">
        <v>307</v>
      </c>
      <c r="C58" s="10" t="s">
        <v>73</v>
      </c>
      <c r="D58" s="15">
        <v>0.52995501587967664</v>
      </c>
      <c r="E58" s="15">
        <v>2.32816176486308E-3</v>
      </c>
      <c r="F58" s="15">
        <v>3.9670368388937178E-5</v>
      </c>
      <c r="G58" s="16">
        <v>0.34822248227727282</v>
      </c>
      <c r="H58" s="16">
        <v>0.86151566061893592</v>
      </c>
      <c r="I58" s="16">
        <v>0.7902618429409598</v>
      </c>
      <c r="J58" s="11">
        <f t="shared" si="5"/>
        <v>1.9999999858371686</v>
      </c>
      <c r="K58" s="12">
        <f t="shared" si="6"/>
        <v>0.18454225112491254</v>
      </c>
      <c r="L58" s="12">
        <f t="shared" si="7"/>
        <v>2.0057478208837642E-3</v>
      </c>
      <c r="M58" s="12">
        <f t="shared" si="8"/>
        <v>3.1349978433188292E-5</v>
      </c>
      <c r="N58" s="18">
        <f t="shared" si="4"/>
        <v>0.18657934892422948</v>
      </c>
    </row>
  </sheetData>
  <sortState xmlns:xlrd2="http://schemas.microsoft.com/office/spreadsheetml/2017/richdata2" ref="A2:M59">
    <sortCondition ref="A2:A5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5B13-3EF0-8246-B1A7-4C85D11F4128}">
  <dimension ref="A1:O58"/>
  <sheetViews>
    <sheetView zoomScaleNormal="100" workbookViewId="0">
      <selection activeCell="A7" sqref="A7"/>
    </sheetView>
  </sheetViews>
  <sheetFormatPr baseColWidth="10" defaultRowHeight="16"/>
  <cols>
    <col min="1" max="2" width="8.33203125" bestFit="1" customWidth="1"/>
    <col min="3" max="3" width="22.5" bestFit="1" customWidth="1"/>
    <col min="15" max="15" width="10.83203125" style="52"/>
  </cols>
  <sheetData>
    <row r="1" spans="1:15">
      <c r="A1" s="7" t="s">
        <v>97</v>
      </c>
      <c r="B1" s="7" t="s">
        <v>98</v>
      </c>
      <c r="C1" s="8" t="s">
        <v>99</v>
      </c>
      <c r="D1" s="8" t="s">
        <v>3</v>
      </c>
      <c r="E1" s="8" t="s">
        <v>4</v>
      </c>
      <c r="F1" s="8" t="s">
        <v>5</v>
      </c>
      <c r="G1" s="8" t="s">
        <v>0</v>
      </c>
      <c r="H1" s="8" t="s">
        <v>1</v>
      </c>
      <c r="I1" s="8" t="s">
        <v>2</v>
      </c>
      <c r="J1" s="8" t="s">
        <v>48</v>
      </c>
      <c r="K1" s="8" t="s">
        <v>45</v>
      </c>
      <c r="L1" s="8" t="s">
        <v>46</v>
      </c>
      <c r="M1" s="8" t="s">
        <v>47</v>
      </c>
      <c r="N1" s="17" t="s">
        <v>101</v>
      </c>
      <c r="O1" s="50"/>
    </row>
    <row r="2" spans="1:15">
      <c r="A2" s="7">
        <v>63</v>
      </c>
      <c r="B2" s="7">
        <v>67</v>
      </c>
      <c r="C2" s="8" t="s">
        <v>49</v>
      </c>
      <c r="D2" s="15">
        <v>0.41846184264141567</v>
      </c>
      <c r="E2" s="15">
        <v>5.1000000000000003E-6</v>
      </c>
      <c r="F2" s="15">
        <v>5.9813228962905135E-6</v>
      </c>
      <c r="G2" s="54">
        <v>0</v>
      </c>
      <c r="H2" s="54">
        <v>0</v>
      </c>
      <c r="I2" s="54">
        <v>3</v>
      </c>
      <c r="J2" s="11">
        <f t="shared" ref="J2:J58" si="0">SUM(G2:I2)</f>
        <v>3</v>
      </c>
      <c r="K2" s="12">
        <f t="shared" ref="K2:M33" si="1">D2*G2</f>
        <v>0</v>
      </c>
      <c r="L2" s="12">
        <f t="shared" si="1"/>
        <v>0</v>
      </c>
      <c r="M2" s="12">
        <f t="shared" si="1"/>
        <v>1.7943968688871542E-5</v>
      </c>
      <c r="N2" s="18"/>
      <c r="O2" s="51">
        <f>I2/J2</f>
        <v>1</v>
      </c>
    </row>
    <row r="3" spans="1:15">
      <c r="A3" s="7">
        <v>72</v>
      </c>
      <c r="B3" s="7">
        <v>76</v>
      </c>
      <c r="C3" s="8" t="s">
        <v>50</v>
      </c>
      <c r="D3" s="15">
        <v>0.19933148697845859</v>
      </c>
      <c r="E3" s="15">
        <v>1.2535539286773513E-5</v>
      </c>
      <c r="F3" s="15">
        <v>1.2535538322877881E-5</v>
      </c>
      <c r="G3" s="54">
        <v>1</v>
      </c>
      <c r="H3" s="54">
        <v>1</v>
      </c>
      <c r="I3" s="54">
        <v>0</v>
      </c>
      <c r="J3" s="11">
        <f t="shared" si="0"/>
        <v>2</v>
      </c>
      <c r="K3" s="12">
        <f t="shared" si="1"/>
        <v>0.19933148697845859</v>
      </c>
      <c r="L3" s="12">
        <f t="shared" si="1"/>
        <v>1.2535539286773513E-5</v>
      </c>
      <c r="M3" s="12">
        <f t="shared" si="1"/>
        <v>0</v>
      </c>
      <c r="N3" s="18">
        <f t="shared" ref="N3:N58" si="2">SUM(K3:M3)</f>
        <v>0.19934402251774536</v>
      </c>
      <c r="O3" s="51">
        <f t="shared" ref="O3:O58" si="3">I3/J3</f>
        <v>0</v>
      </c>
    </row>
    <row r="4" spans="1:15">
      <c r="A4" s="7">
        <v>72</v>
      </c>
      <c r="B4" s="7">
        <v>81</v>
      </c>
      <c r="C4" s="8" t="s">
        <v>7</v>
      </c>
      <c r="D4" s="15">
        <v>6.0151459096775217E-2</v>
      </c>
      <c r="E4" s="15">
        <v>3.5378387237398182E-2</v>
      </c>
      <c r="F4" s="15">
        <v>2.5840115785462893E-5</v>
      </c>
      <c r="G4" s="54">
        <v>2</v>
      </c>
      <c r="H4" s="54">
        <v>0</v>
      </c>
      <c r="I4" s="54">
        <v>5</v>
      </c>
      <c r="J4" s="11">
        <f t="shared" si="0"/>
        <v>7</v>
      </c>
      <c r="K4" s="12">
        <f t="shared" si="1"/>
        <v>0.12030291819355043</v>
      </c>
      <c r="L4" s="12">
        <f t="shared" si="1"/>
        <v>0</v>
      </c>
      <c r="M4" s="12">
        <f t="shared" si="1"/>
        <v>1.2920057892731445E-4</v>
      </c>
      <c r="N4" s="18">
        <f t="shared" si="2"/>
        <v>0.12043211877247775</v>
      </c>
      <c r="O4" s="51">
        <f t="shared" si="3"/>
        <v>0.7142857142857143</v>
      </c>
    </row>
    <row r="5" spans="1:15">
      <c r="A5" s="9">
        <v>72</v>
      </c>
      <c r="B5" s="9">
        <v>82</v>
      </c>
      <c r="C5" s="10" t="s">
        <v>77</v>
      </c>
      <c r="D5" s="15">
        <v>5.2123149986844683E-2</v>
      </c>
      <c r="E5" s="21">
        <v>2.7790719465931393E-4</v>
      </c>
      <c r="F5" s="15">
        <v>1.7103569288284041E-6</v>
      </c>
      <c r="G5" s="54">
        <v>1.5</v>
      </c>
      <c r="H5" s="54">
        <v>0</v>
      </c>
      <c r="I5" s="54">
        <v>6.5</v>
      </c>
      <c r="J5" s="11">
        <f t="shared" si="0"/>
        <v>8</v>
      </c>
      <c r="K5" s="12">
        <f t="shared" si="1"/>
        <v>7.8184724980267017E-2</v>
      </c>
      <c r="L5" s="12">
        <f t="shared" si="1"/>
        <v>0</v>
      </c>
      <c r="M5" s="12">
        <f t="shared" si="1"/>
        <v>1.1117320037384627E-5</v>
      </c>
      <c r="N5" s="18">
        <f t="shared" si="2"/>
        <v>7.8195842300304408E-2</v>
      </c>
      <c r="O5" s="51">
        <f t="shared" si="3"/>
        <v>0.8125</v>
      </c>
    </row>
    <row r="6" spans="1:15">
      <c r="A6" s="13">
        <v>72</v>
      </c>
      <c r="B6" s="13">
        <v>84</v>
      </c>
      <c r="C6" s="14" t="s">
        <v>79</v>
      </c>
      <c r="D6" s="15">
        <v>7.9170002945956774E-2</v>
      </c>
      <c r="E6" s="15">
        <v>4.5112834165769071E-4</v>
      </c>
      <c r="F6" s="15">
        <v>0</v>
      </c>
      <c r="G6" s="54">
        <v>2.5</v>
      </c>
      <c r="H6" s="54">
        <v>0.96481498077500871</v>
      </c>
      <c r="I6" s="54">
        <v>6.5</v>
      </c>
      <c r="J6" s="11">
        <f t="shared" si="0"/>
        <v>9.9648149807750084</v>
      </c>
      <c r="K6" s="12">
        <f t="shared" si="1"/>
        <v>0.19792500736489194</v>
      </c>
      <c r="L6" s="12">
        <f t="shared" si="1"/>
        <v>4.352553822835264E-4</v>
      </c>
      <c r="M6" s="12">
        <f t="shared" si="1"/>
        <v>0</v>
      </c>
      <c r="N6" s="18">
        <f t="shared" si="2"/>
        <v>0.19836026274717547</v>
      </c>
      <c r="O6" s="51">
        <f t="shared" si="3"/>
        <v>0.65229510156890702</v>
      </c>
    </row>
    <row r="7" spans="1:15">
      <c r="A7" s="13">
        <v>77</v>
      </c>
      <c r="B7" s="13">
        <v>82</v>
      </c>
      <c r="C7" s="14" t="s">
        <v>80</v>
      </c>
      <c r="D7" s="15">
        <v>0.52979667416267706</v>
      </c>
      <c r="E7" s="15">
        <v>9.447515218174227E-3</v>
      </c>
      <c r="F7" s="15">
        <v>0</v>
      </c>
      <c r="G7" s="54">
        <v>0</v>
      </c>
      <c r="H7" s="54">
        <v>0</v>
      </c>
      <c r="I7" s="54">
        <v>4</v>
      </c>
      <c r="J7" s="11">
        <f t="shared" si="0"/>
        <v>4</v>
      </c>
      <c r="K7" s="12">
        <f t="shared" si="1"/>
        <v>0</v>
      </c>
      <c r="L7" s="12">
        <f t="shared" si="1"/>
        <v>0</v>
      </c>
      <c r="M7" s="12">
        <f t="shared" si="1"/>
        <v>0</v>
      </c>
      <c r="N7" s="18"/>
      <c r="O7" s="51">
        <f t="shared" si="3"/>
        <v>1</v>
      </c>
    </row>
    <row r="8" spans="1:15">
      <c r="A8" s="13">
        <v>77</v>
      </c>
      <c r="B8" s="13">
        <v>84</v>
      </c>
      <c r="C8" s="14" t="s">
        <v>82</v>
      </c>
      <c r="D8" s="15">
        <v>6.2796148656091413E-2</v>
      </c>
      <c r="E8" s="15">
        <v>3.2954455170381531E-4</v>
      </c>
      <c r="F8" s="15">
        <v>0</v>
      </c>
      <c r="G8" s="54">
        <v>0</v>
      </c>
      <c r="H8" s="54">
        <v>0</v>
      </c>
      <c r="I8" s="54">
        <v>6</v>
      </c>
      <c r="J8" s="11">
        <f t="shared" si="0"/>
        <v>6</v>
      </c>
      <c r="K8" s="12">
        <f t="shared" si="1"/>
        <v>0</v>
      </c>
      <c r="L8" s="12">
        <f t="shared" si="1"/>
        <v>0</v>
      </c>
      <c r="M8" s="12">
        <f t="shared" si="1"/>
        <v>0</v>
      </c>
      <c r="N8" s="18"/>
      <c r="O8" s="51">
        <f t="shared" si="3"/>
        <v>1</v>
      </c>
    </row>
    <row r="9" spans="1:15">
      <c r="A9" s="13">
        <v>79</v>
      </c>
      <c r="B9" s="13">
        <v>84</v>
      </c>
      <c r="C9" s="14" t="s">
        <v>85</v>
      </c>
      <c r="D9" s="15">
        <v>5.7121867973947076E-2</v>
      </c>
      <c r="E9" s="15">
        <v>1.2477108539882801E-4</v>
      </c>
      <c r="F9" s="15">
        <v>5.2324904025085499E-7</v>
      </c>
      <c r="G9" s="54">
        <v>0</v>
      </c>
      <c r="H9" s="54">
        <v>0</v>
      </c>
      <c r="I9" s="54">
        <v>4</v>
      </c>
      <c r="J9" s="11">
        <f t="shared" si="0"/>
        <v>4</v>
      </c>
      <c r="K9" s="12">
        <f t="shared" si="1"/>
        <v>0</v>
      </c>
      <c r="L9" s="12">
        <f t="shared" si="1"/>
        <v>0</v>
      </c>
      <c r="M9" s="12">
        <f t="shared" si="1"/>
        <v>2.09299616100342E-6</v>
      </c>
      <c r="N9" s="18"/>
      <c r="O9" s="51">
        <f t="shared" si="3"/>
        <v>1</v>
      </c>
    </row>
    <row r="10" spans="1:15">
      <c r="A10" s="13">
        <v>82</v>
      </c>
      <c r="B10" s="13">
        <v>93</v>
      </c>
      <c r="C10" s="14" t="s">
        <v>6</v>
      </c>
      <c r="D10" s="15">
        <v>4.2462576677005162E-2</v>
      </c>
      <c r="E10" s="15">
        <v>6.7377305637341615E-4</v>
      </c>
      <c r="F10" s="15">
        <v>3.023204788705673E-6</v>
      </c>
      <c r="G10" s="54">
        <v>1.5</v>
      </c>
      <c r="H10" s="54">
        <v>0.5</v>
      </c>
      <c r="I10" s="54">
        <v>8</v>
      </c>
      <c r="J10" s="11">
        <f t="shared" si="0"/>
        <v>10</v>
      </c>
      <c r="K10" s="12">
        <f t="shared" si="1"/>
        <v>6.369386501550775E-2</v>
      </c>
      <c r="L10" s="12">
        <f t="shared" si="1"/>
        <v>3.3688652818670807E-4</v>
      </c>
      <c r="M10" s="12">
        <f t="shared" si="1"/>
        <v>2.4185638309645384E-5</v>
      </c>
      <c r="N10" s="18">
        <f t="shared" si="2"/>
        <v>6.4054937182004112E-2</v>
      </c>
      <c r="O10" s="51">
        <f t="shared" si="3"/>
        <v>0.8</v>
      </c>
    </row>
    <row r="11" spans="1:15">
      <c r="A11" s="13">
        <v>87</v>
      </c>
      <c r="B11" s="13">
        <v>93</v>
      </c>
      <c r="C11" s="14" t="s">
        <v>88</v>
      </c>
      <c r="D11" s="15">
        <v>0.52835352864517959</v>
      </c>
      <c r="E11" s="15">
        <v>2.8706541341576134E-2</v>
      </c>
      <c r="F11" s="15">
        <v>0</v>
      </c>
      <c r="G11" s="54">
        <v>0</v>
      </c>
      <c r="H11" s="54">
        <v>1.5</v>
      </c>
      <c r="I11" s="54">
        <v>3.5</v>
      </c>
      <c r="J11" s="11">
        <f t="shared" si="0"/>
        <v>5</v>
      </c>
      <c r="K11" s="12">
        <f t="shared" si="1"/>
        <v>0</v>
      </c>
      <c r="L11" s="12">
        <f t="shared" si="1"/>
        <v>4.3059812012364203E-2</v>
      </c>
      <c r="M11" s="12">
        <f t="shared" si="1"/>
        <v>0</v>
      </c>
      <c r="N11" s="18">
        <f t="shared" si="2"/>
        <v>4.3059812012364203E-2</v>
      </c>
      <c r="O11" s="51">
        <f t="shared" si="3"/>
        <v>0.7</v>
      </c>
    </row>
    <row r="12" spans="1:15">
      <c r="A12" s="13">
        <v>94</v>
      </c>
      <c r="B12" s="13">
        <v>98</v>
      </c>
      <c r="C12" s="14" t="s">
        <v>11</v>
      </c>
      <c r="D12" s="15">
        <v>3.4815580685020706E-2</v>
      </c>
      <c r="E12" s="15">
        <v>0</v>
      </c>
      <c r="F12" s="15">
        <v>0</v>
      </c>
      <c r="G12" s="54">
        <v>1.5</v>
      </c>
      <c r="H12" s="54">
        <v>4.1679499489157019E-3</v>
      </c>
      <c r="I12" s="54">
        <v>1.5</v>
      </c>
      <c r="J12" s="11">
        <f t="shared" si="0"/>
        <v>3.0041679499489158</v>
      </c>
      <c r="K12" s="12">
        <f t="shared" si="1"/>
        <v>5.2223371027531058E-2</v>
      </c>
      <c r="L12" s="12">
        <f t="shared" si="1"/>
        <v>0</v>
      </c>
      <c r="M12" s="12">
        <f t="shared" si="1"/>
        <v>0</v>
      </c>
      <c r="N12" s="18">
        <f t="shared" si="2"/>
        <v>5.2223371027531058E-2</v>
      </c>
      <c r="O12" s="51">
        <f t="shared" si="3"/>
        <v>0.49930630543658744</v>
      </c>
    </row>
    <row r="13" spans="1:15">
      <c r="A13" s="13">
        <v>98</v>
      </c>
      <c r="B13" s="13">
        <v>105</v>
      </c>
      <c r="C13" s="14" t="s">
        <v>14</v>
      </c>
      <c r="D13" s="15">
        <v>5.0024423432834191E-2</v>
      </c>
      <c r="E13" s="15">
        <v>0</v>
      </c>
      <c r="F13" s="15">
        <v>0</v>
      </c>
      <c r="G13" s="54">
        <v>5</v>
      </c>
      <c r="H13" s="54">
        <v>0</v>
      </c>
      <c r="I13" s="54">
        <v>1</v>
      </c>
      <c r="J13" s="11">
        <f t="shared" si="0"/>
        <v>6</v>
      </c>
      <c r="K13" s="12">
        <f t="shared" si="1"/>
        <v>0.25012211716417093</v>
      </c>
      <c r="L13" s="12">
        <f t="shared" si="1"/>
        <v>0</v>
      </c>
      <c r="M13" s="12">
        <f t="shared" si="1"/>
        <v>0</v>
      </c>
      <c r="N13" s="18">
        <f t="shared" si="2"/>
        <v>0.25012211716417093</v>
      </c>
      <c r="O13" s="51">
        <f t="shared" si="3"/>
        <v>0.16666666666666666</v>
      </c>
    </row>
    <row r="14" spans="1:15">
      <c r="A14" s="9">
        <v>109</v>
      </c>
      <c r="B14" s="9">
        <v>114</v>
      </c>
      <c r="C14" s="10" t="s">
        <v>51</v>
      </c>
      <c r="D14" s="15">
        <v>3.0067086922807244E-2</v>
      </c>
      <c r="E14" s="15">
        <v>7.1427476789194348E-4</v>
      </c>
      <c r="F14" s="15">
        <v>0</v>
      </c>
      <c r="G14" s="54">
        <v>0.5</v>
      </c>
      <c r="H14" s="54">
        <v>0</v>
      </c>
      <c r="I14" s="54">
        <v>3.5</v>
      </c>
      <c r="J14" s="11">
        <f t="shared" si="0"/>
        <v>4</v>
      </c>
      <c r="K14" s="12">
        <f t="shared" si="1"/>
        <v>1.5033543461403622E-2</v>
      </c>
      <c r="L14" s="12">
        <f t="shared" si="1"/>
        <v>0</v>
      </c>
      <c r="M14" s="12">
        <f t="shared" si="1"/>
        <v>0</v>
      </c>
      <c r="N14" s="18">
        <f t="shared" si="2"/>
        <v>1.5033543461403622E-2</v>
      </c>
      <c r="O14" s="51">
        <f t="shared" si="3"/>
        <v>0.875</v>
      </c>
    </row>
    <row r="15" spans="1:15">
      <c r="A15" s="7">
        <v>115</v>
      </c>
      <c r="B15" s="7">
        <v>122</v>
      </c>
      <c r="C15" s="8" t="s">
        <v>10</v>
      </c>
      <c r="D15" s="15">
        <v>4.6958056043201198E-2</v>
      </c>
      <c r="E15" s="15">
        <v>4.2643265118487E-4</v>
      </c>
      <c r="F15" s="15">
        <v>0</v>
      </c>
      <c r="G15" s="54">
        <v>0.5</v>
      </c>
      <c r="H15" s="54">
        <v>0.5</v>
      </c>
      <c r="I15" s="54">
        <v>5</v>
      </c>
      <c r="J15" s="11">
        <f t="shared" si="0"/>
        <v>6</v>
      </c>
      <c r="K15" s="12">
        <f t="shared" si="1"/>
        <v>2.3479028021600599E-2</v>
      </c>
      <c r="L15" s="12">
        <f t="shared" si="1"/>
        <v>2.13216325592435E-4</v>
      </c>
      <c r="M15" s="12">
        <f t="shared" si="1"/>
        <v>0</v>
      </c>
      <c r="N15" s="18">
        <f t="shared" si="2"/>
        <v>2.3692244347193032E-2</v>
      </c>
      <c r="O15" s="51">
        <f t="shared" si="3"/>
        <v>0.83333333333333337</v>
      </c>
    </row>
    <row r="16" spans="1:15">
      <c r="A16" s="7">
        <v>119</v>
      </c>
      <c r="B16" s="7">
        <v>125</v>
      </c>
      <c r="C16" s="8" t="s">
        <v>54</v>
      </c>
      <c r="D16" s="15">
        <v>0.52992764367140399</v>
      </c>
      <c r="E16" s="15">
        <v>0.51645620337052778</v>
      </c>
      <c r="F16" s="15">
        <v>9.2025055484266681E-7</v>
      </c>
      <c r="G16" s="54">
        <v>0</v>
      </c>
      <c r="H16" s="54">
        <v>0</v>
      </c>
      <c r="I16" s="54">
        <v>5</v>
      </c>
      <c r="J16" s="11">
        <f t="shared" si="0"/>
        <v>5</v>
      </c>
      <c r="K16" s="12">
        <f t="shared" si="1"/>
        <v>0</v>
      </c>
      <c r="L16" s="12">
        <f t="shared" si="1"/>
        <v>0</v>
      </c>
      <c r="M16" s="12">
        <f t="shared" si="1"/>
        <v>4.601252774213334E-6</v>
      </c>
      <c r="N16" s="18"/>
      <c r="O16" s="51">
        <f t="shared" si="3"/>
        <v>1</v>
      </c>
    </row>
    <row r="17" spans="1:15">
      <c r="A17" s="9">
        <v>123</v>
      </c>
      <c r="B17" s="9">
        <v>129</v>
      </c>
      <c r="C17" s="10" t="s">
        <v>56</v>
      </c>
      <c r="D17" s="15">
        <v>0.52994228179093983</v>
      </c>
      <c r="E17" s="15">
        <v>6.5814636270412354E-4</v>
      </c>
      <c r="F17" s="15">
        <v>0</v>
      </c>
      <c r="G17" s="54">
        <v>0</v>
      </c>
      <c r="H17" s="54">
        <v>0.5</v>
      </c>
      <c r="I17" s="54">
        <v>3.5020986187321372</v>
      </c>
      <c r="J17" s="11">
        <f t="shared" si="0"/>
        <v>4.0020986187321377</v>
      </c>
      <c r="K17" s="12">
        <f t="shared" si="1"/>
        <v>0</v>
      </c>
      <c r="L17" s="12">
        <f t="shared" si="1"/>
        <v>3.2907318135206177E-4</v>
      </c>
      <c r="M17" s="12">
        <f t="shared" si="1"/>
        <v>0</v>
      </c>
      <c r="N17" s="18">
        <f t="shared" si="2"/>
        <v>3.2907318135206177E-4</v>
      </c>
      <c r="O17" s="51">
        <f t="shared" si="3"/>
        <v>0.87506554744560494</v>
      </c>
    </row>
    <row r="18" spans="1:15">
      <c r="A18" s="7">
        <v>128</v>
      </c>
      <c r="B18" s="7">
        <v>135</v>
      </c>
      <c r="C18" s="8" t="s">
        <v>58</v>
      </c>
      <c r="D18" s="15">
        <v>6.4752447150175876E-2</v>
      </c>
      <c r="E18" s="15">
        <v>5.8153240846909801E-4</v>
      </c>
      <c r="F18" s="15">
        <v>9.6489643983780661E-7</v>
      </c>
      <c r="G18" s="54">
        <v>1.5</v>
      </c>
      <c r="H18" s="54">
        <v>0</v>
      </c>
      <c r="I18" s="54">
        <v>4.5</v>
      </c>
      <c r="J18" s="11">
        <f t="shared" si="0"/>
        <v>6</v>
      </c>
      <c r="K18" s="12">
        <f t="shared" si="1"/>
        <v>9.7128670725263822E-2</v>
      </c>
      <c r="L18" s="12">
        <f t="shared" si="1"/>
        <v>0</v>
      </c>
      <c r="M18" s="12">
        <f t="shared" si="1"/>
        <v>4.3420339792701296E-6</v>
      </c>
      <c r="N18" s="18">
        <f t="shared" si="2"/>
        <v>9.713301275924309E-2</v>
      </c>
      <c r="O18" s="51">
        <f t="shared" si="3"/>
        <v>0.75</v>
      </c>
    </row>
    <row r="19" spans="1:15">
      <c r="A19" s="7">
        <v>134</v>
      </c>
      <c r="B19" s="7">
        <v>139</v>
      </c>
      <c r="C19" s="8" t="s">
        <v>15</v>
      </c>
      <c r="D19" s="15">
        <v>2.3671888850628618E-2</v>
      </c>
      <c r="E19" s="15">
        <v>7.0262441914333094E-4</v>
      </c>
      <c r="F19" s="15">
        <v>2.4046998717639887E-6</v>
      </c>
      <c r="G19" s="54">
        <v>0</v>
      </c>
      <c r="H19" s="54">
        <v>0</v>
      </c>
      <c r="I19" s="54">
        <v>4</v>
      </c>
      <c r="J19" s="11">
        <f t="shared" si="0"/>
        <v>4</v>
      </c>
      <c r="K19" s="12">
        <f t="shared" si="1"/>
        <v>0</v>
      </c>
      <c r="L19" s="12">
        <f t="shared" si="1"/>
        <v>0</v>
      </c>
      <c r="M19" s="12">
        <f t="shared" si="1"/>
        <v>9.6187994870559546E-6</v>
      </c>
      <c r="N19" s="18"/>
      <c r="O19" s="51">
        <f t="shared" si="3"/>
        <v>1</v>
      </c>
    </row>
    <row r="20" spans="1:15">
      <c r="A20" s="7">
        <v>139</v>
      </c>
      <c r="B20" s="7">
        <v>146</v>
      </c>
      <c r="C20" s="8" t="s">
        <v>61</v>
      </c>
      <c r="D20" s="15">
        <v>3.4481106780722699E-2</v>
      </c>
      <c r="E20" s="15">
        <v>7.1342131016847901E-4</v>
      </c>
      <c r="F20" s="15">
        <v>0</v>
      </c>
      <c r="G20" s="54">
        <v>2</v>
      </c>
      <c r="H20" s="54">
        <v>0</v>
      </c>
      <c r="I20" s="54">
        <v>3</v>
      </c>
      <c r="J20" s="11">
        <f t="shared" si="0"/>
        <v>5</v>
      </c>
      <c r="K20" s="12">
        <f t="shared" si="1"/>
        <v>6.8962213561445398E-2</v>
      </c>
      <c r="L20" s="12">
        <f t="shared" si="1"/>
        <v>0</v>
      </c>
      <c r="M20" s="12">
        <f t="shared" si="1"/>
        <v>0</v>
      </c>
      <c r="N20" s="18">
        <f t="shared" si="2"/>
        <v>6.8962213561445398E-2</v>
      </c>
      <c r="O20" s="51">
        <f t="shared" si="3"/>
        <v>0.6</v>
      </c>
    </row>
    <row r="21" spans="1:15">
      <c r="A21" s="9">
        <v>145</v>
      </c>
      <c r="B21" s="9">
        <v>149</v>
      </c>
      <c r="C21" s="10" t="s">
        <v>63</v>
      </c>
      <c r="D21" s="15">
        <v>6.3908169047236396E-2</v>
      </c>
      <c r="E21" s="15">
        <v>0</v>
      </c>
      <c r="F21" s="15">
        <v>0</v>
      </c>
      <c r="G21" s="54">
        <v>0</v>
      </c>
      <c r="H21" s="54">
        <v>0</v>
      </c>
      <c r="I21" s="54">
        <v>3</v>
      </c>
      <c r="J21" s="11">
        <f t="shared" si="0"/>
        <v>3</v>
      </c>
      <c r="K21" s="12">
        <f t="shared" si="1"/>
        <v>0</v>
      </c>
      <c r="L21" s="12">
        <f t="shared" si="1"/>
        <v>0</v>
      </c>
      <c r="M21" s="12">
        <f t="shared" si="1"/>
        <v>0</v>
      </c>
      <c r="N21" s="18"/>
      <c r="O21" s="51">
        <f t="shared" si="3"/>
        <v>1</v>
      </c>
    </row>
    <row r="22" spans="1:15">
      <c r="A22" s="7">
        <v>147</v>
      </c>
      <c r="B22" s="7">
        <v>158</v>
      </c>
      <c r="C22" s="8" t="s">
        <v>65</v>
      </c>
      <c r="D22" s="15">
        <v>2.0739130602524494E-2</v>
      </c>
      <c r="E22" s="15">
        <v>4.1681927402915464E-4</v>
      </c>
      <c r="F22" s="15">
        <v>0</v>
      </c>
      <c r="G22" s="54">
        <v>5</v>
      </c>
      <c r="H22" s="54">
        <v>1</v>
      </c>
      <c r="I22" s="54">
        <v>4</v>
      </c>
      <c r="J22" s="11">
        <f t="shared" si="0"/>
        <v>10</v>
      </c>
      <c r="K22" s="12">
        <f t="shared" si="1"/>
        <v>0.10369565301262247</v>
      </c>
      <c r="L22" s="12">
        <f t="shared" si="1"/>
        <v>4.1681927402915464E-4</v>
      </c>
      <c r="M22" s="12">
        <f t="shared" si="1"/>
        <v>0</v>
      </c>
      <c r="N22" s="18">
        <f t="shared" si="2"/>
        <v>0.10411247228665163</v>
      </c>
      <c r="O22" s="51">
        <f t="shared" si="3"/>
        <v>0.4</v>
      </c>
    </row>
    <row r="23" spans="1:15">
      <c r="A23" s="13">
        <v>152</v>
      </c>
      <c r="B23" s="13">
        <v>157</v>
      </c>
      <c r="C23" s="14" t="s">
        <v>67</v>
      </c>
      <c r="D23" s="15">
        <v>0.53001298621466453</v>
      </c>
      <c r="E23" s="15">
        <v>1.4345597824298261E-2</v>
      </c>
      <c r="F23" s="15">
        <v>0</v>
      </c>
      <c r="G23" s="54">
        <v>0</v>
      </c>
      <c r="H23" s="54">
        <v>1</v>
      </c>
      <c r="I23" s="54">
        <v>2</v>
      </c>
      <c r="J23" s="11">
        <f t="shared" si="0"/>
        <v>3</v>
      </c>
      <c r="K23" s="12">
        <f t="shared" si="1"/>
        <v>0</v>
      </c>
      <c r="L23" s="12">
        <f t="shared" si="1"/>
        <v>1.4345597824298261E-2</v>
      </c>
      <c r="M23" s="12">
        <f t="shared" si="1"/>
        <v>0</v>
      </c>
      <c r="N23" s="18">
        <f t="shared" si="2"/>
        <v>1.4345597824298261E-2</v>
      </c>
      <c r="O23" s="51">
        <f t="shared" si="3"/>
        <v>0.66666666666666663</v>
      </c>
    </row>
    <row r="24" spans="1:15">
      <c r="A24" s="9">
        <v>158</v>
      </c>
      <c r="B24" s="9">
        <v>163</v>
      </c>
      <c r="C24" s="10" t="s">
        <v>69</v>
      </c>
      <c r="D24" s="15">
        <v>5.886028486106331E-2</v>
      </c>
      <c r="E24" s="15">
        <v>3.0995035403908963E-4</v>
      </c>
      <c r="F24" s="15">
        <v>2.2041076619581297E-6</v>
      </c>
      <c r="G24" s="54">
        <v>0.5</v>
      </c>
      <c r="H24" s="54">
        <v>0</v>
      </c>
      <c r="I24" s="54">
        <v>3.5</v>
      </c>
      <c r="J24" s="11">
        <f t="shared" si="0"/>
        <v>4</v>
      </c>
      <c r="K24" s="12">
        <f t="shared" si="1"/>
        <v>2.9430142430531655E-2</v>
      </c>
      <c r="L24" s="12">
        <f t="shared" si="1"/>
        <v>0</v>
      </c>
      <c r="M24" s="12">
        <f t="shared" si="1"/>
        <v>7.7143768168534543E-6</v>
      </c>
      <c r="N24" s="18">
        <f t="shared" si="2"/>
        <v>2.9437856807348509E-2</v>
      </c>
      <c r="O24" s="51">
        <f t="shared" si="3"/>
        <v>0.875</v>
      </c>
    </row>
    <row r="25" spans="1:15">
      <c r="A25" s="7">
        <v>158</v>
      </c>
      <c r="B25" s="7">
        <v>169</v>
      </c>
      <c r="C25" s="8" t="s">
        <v>12</v>
      </c>
      <c r="D25" s="15">
        <v>3.9106719373316952E-2</v>
      </c>
      <c r="E25" s="15">
        <v>3.1945430715791281E-4</v>
      </c>
      <c r="F25" s="15">
        <v>1.7524175271222331E-7</v>
      </c>
      <c r="G25" s="54">
        <v>0.5</v>
      </c>
      <c r="H25" s="54">
        <v>0</v>
      </c>
      <c r="I25" s="54">
        <v>9.5</v>
      </c>
      <c r="J25" s="11">
        <f t="shared" si="0"/>
        <v>10</v>
      </c>
      <c r="K25" s="12">
        <f t="shared" si="1"/>
        <v>1.9553359686658476E-2</v>
      </c>
      <c r="L25" s="12">
        <f t="shared" si="1"/>
        <v>0</v>
      </c>
      <c r="M25" s="12">
        <f t="shared" si="1"/>
        <v>1.6647966507661215E-6</v>
      </c>
      <c r="N25" s="18">
        <f t="shared" si="2"/>
        <v>1.9555024483309241E-2</v>
      </c>
      <c r="O25" s="51">
        <f t="shared" si="3"/>
        <v>0.95</v>
      </c>
    </row>
    <row r="26" spans="1:15">
      <c r="A26" s="9">
        <v>164</v>
      </c>
      <c r="B26" s="9">
        <v>173</v>
      </c>
      <c r="C26" s="10" t="s">
        <v>72</v>
      </c>
      <c r="D26" s="15">
        <v>0.51813623847404122</v>
      </c>
      <c r="E26" s="15">
        <v>3.1879286946744361E-4</v>
      </c>
      <c r="F26" s="15">
        <v>9.6489643983780661E-7</v>
      </c>
      <c r="G26" s="54">
        <v>0.5</v>
      </c>
      <c r="H26" s="54">
        <v>0</v>
      </c>
      <c r="I26" s="54">
        <v>7.5</v>
      </c>
      <c r="J26" s="11">
        <f t="shared" si="0"/>
        <v>8</v>
      </c>
      <c r="K26" s="12">
        <f t="shared" si="1"/>
        <v>0.25906811923702061</v>
      </c>
      <c r="L26" s="12">
        <f t="shared" si="1"/>
        <v>0</v>
      </c>
      <c r="M26" s="12">
        <f t="shared" si="1"/>
        <v>7.2367232987835496E-6</v>
      </c>
      <c r="N26" s="18">
        <f t="shared" si="2"/>
        <v>0.25907535596031939</v>
      </c>
      <c r="O26" s="51">
        <f t="shared" si="3"/>
        <v>0.9375</v>
      </c>
    </row>
    <row r="27" spans="1:15">
      <c r="A27" s="7">
        <v>174</v>
      </c>
      <c r="B27" s="7">
        <v>177</v>
      </c>
      <c r="C27" s="8" t="s">
        <v>74</v>
      </c>
      <c r="D27" s="15">
        <v>1.0256455265139556E-2</v>
      </c>
      <c r="E27" s="15">
        <v>5.0319785891539219E-4</v>
      </c>
      <c r="F27" s="15">
        <v>1.0504188730325778E-6</v>
      </c>
      <c r="G27" s="54">
        <v>0</v>
      </c>
      <c r="H27" s="54">
        <v>0</v>
      </c>
      <c r="I27" s="54">
        <v>2</v>
      </c>
      <c r="J27" s="11">
        <f t="shared" si="0"/>
        <v>2</v>
      </c>
      <c r="K27" s="12">
        <f t="shared" si="1"/>
        <v>0</v>
      </c>
      <c r="L27" s="12">
        <f t="shared" si="1"/>
        <v>0</v>
      </c>
      <c r="M27" s="12">
        <f t="shared" si="1"/>
        <v>2.1008377460651557E-6</v>
      </c>
      <c r="N27" s="18"/>
      <c r="O27" s="51">
        <f t="shared" si="3"/>
        <v>1</v>
      </c>
    </row>
    <row r="28" spans="1:15">
      <c r="A28" s="9">
        <v>174</v>
      </c>
      <c r="B28" s="9">
        <v>184</v>
      </c>
      <c r="C28" s="10" t="s">
        <v>75</v>
      </c>
      <c r="D28" s="15">
        <v>4.6825833048246571E-2</v>
      </c>
      <c r="E28" s="15">
        <v>3.7134485884789126E-4</v>
      </c>
      <c r="F28" s="15">
        <v>6.2713961327126454E-7</v>
      </c>
      <c r="G28" s="54">
        <v>1.5</v>
      </c>
      <c r="H28" s="54">
        <v>0</v>
      </c>
      <c r="I28" s="54">
        <v>7.5</v>
      </c>
      <c r="J28" s="11">
        <f t="shared" si="0"/>
        <v>9</v>
      </c>
      <c r="K28" s="12">
        <f t="shared" si="1"/>
        <v>7.0238749572369863E-2</v>
      </c>
      <c r="L28" s="12">
        <f t="shared" si="1"/>
        <v>0</v>
      </c>
      <c r="M28" s="12">
        <f t="shared" si="1"/>
        <v>4.7035470995344844E-6</v>
      </c>
      <c r="N28" s="18">
        <f t="shared" si="2"/>
        <v>7.0243453119469404E-2</v>
      </c>
      <c r="O28" s="51">
        <f t="shared" si="3"/>
        <v>0.83333333333333337</v>
      </c>
    </row>
    <row r="29" spans="1:15">
      <c r="A29" s="9">
        <v>177</v>
      </c>
      <c r="B29" s="9">
        <v>185</v>
      </c>
      <c r="C29" s="10" t="s">
        <v>13</v>
      </c>
      <c r="D29" s="15">
        <v>4.2036732243133999E-2</v>
      </c>
      <c r="E29" s="15">
        <v>6.1876086884854199E-5</v>
      </c>
      <c r="F29" s="15">
        <v>7.3657782566486146E-7</v>
      </c>
      <c r="G29" s="54">
        <v>1</v>
      </c>
      <c r="H29" s="54">
        <v>0</v>
      </c>
      <c r="I29" s="54">
        <v>6</v>
      </c>
      <c r="J29" s="11">
        <f t="shared" si="0"/>
        <v>7</v>
      </c>
      <c r="K29" s="12">
        <f t="shared" si="1"/>
        <v>4.2036732243133999E-2</v>
      </c>
      <c r="L29" s="12">
        <f t="shared" si="1"/>
        <v>0</v>
      </c>
      <c r="M29" s="12">
        <f t="shared" si="1"/>
        <v>4.419466953989169E-6</v>
      </c>
      <c r="N29" s="18">
        <f t="shared" si="2"/>
        <v>4.2041151710087987E-2</v>
      </c>
      <c r="O29" s="51">
        <f t="shared" si="3"/>
        <v>0.8571428571428571</v>
      </c>
    </row>
    <row r="30" spans="1:15">
      <c r="A30" s="9">
        <v>182</v>
      </c>
      <c r="B30" s="9">
        <v>185</v>
      </c>
      <c r="C30" s="10" t="s">
        <v>76</v>
      </c>
      <c r="D30" s="15">
        <v>3.3074332473225554E-2</v>
      </c>
      <c r="E30" s="15">
        <v>0</v>
      </c>
      <c r="F30" s="15">
        <v>0</v>
      </c>
      <c r="G30" s="54">
        <v>0</v>
      </c>
      <c r="H30" s="54">
        <v>1.999999999999994</v>
      </c>
      <c r="I30" s="54">
        <v>0</v>
      </c>
      <c r="J30" s="11">
        <f t="shared" si="0"/>
        <v>1.999999999999994</v>
      </c>
      <c r="K30" s="12">
        <f t="shared" si="1"/>
        <v>0</v>
      </c>
      <c r="L30" s="12">
        <f t="shared" si="1"/>
        <v>0</v>
      </c>
      <c r="M30" s="12">
        <f t="shared" si="1"/>
        <v>0</v>
      </c>
      <c r="N30" s="18">
        <f t="shared" si="2"/>
        <v>0</v>
      </c>
      <c r="O30" s="51">
        <f t="shared" si="3"/>
        <v>0</v>
      </c>
    </row>
    <row r="31" spans="1:15">
      <c r="A31" s="13">
        <v>185</v>
      </c>
      <c r="B31" s="13">
        <v>190</v>
      </c>
      <c r="C31" s="14" t="s">
        <v>78</v>
      </c>
      <c r="D31" s="15">
        <v>4.4659314990366086E-2</v>
      </c>
      <c r="E31" s="15">
        <v>9.118029028377094E-4</v>
      </c>
      <c r="F31" s="15">
        <v>0</v>
      </c>
      <c r="G31" s="54">
        <v>1</v>
      </c>
      <c r="H31" s="54">
        <v>0</v>
      </c>
      <c r="I31" s="54">
        <v>2</v>
      </c>
      <c r="J31" s="11">
        <f t="shared" si="0"/>
        <v>3</v>
      </c>
      <c r="K31" s="12">
        <f t="shared" si="1"/>
        <v>4.4659314990366086E-2</v>
      </c>
      <c r="L31" s="12">
        <f t="shared" si="1"/>
        <v>0</v>
      </c>
      <c r="M31" s="12">
        <f t="shared" si="1"/>
        <v>0</v>
      </c>
      <c r="N31" s="18">
        <f t="shared" si="2"/>
        <v>4.4659314990366086E-2</v>
      </c>
      <c r="O31" s="51">
        <f t="shared" si="3"/>
        <v>0.66666666666666663</v>
      </c>
    </row>
    <row r="32" spans="1:15">
      <c r="A32" s="13">
        <v>185</v>
      </c>
      <c r="B32" s="13">
        <v>196</v>
      </c>
      <c r="C32" s="14" t="s">
        <v>9</v>
      </c>
      <c r="D32" s="15">
        <v>2.2845364875990128E-2</v>
      </c>
      <c r="E32" s="15">
        <v>8.2846323669612373E-4</v>
      </c>
      <c r="F32" s="15">
        <v>5.8550658954182593E-7</v>
      </c>
      <c r="G32" s="54">
        <v>5</v>
      </c>
      <c r="H32" s="54">
        <v>0.5</v>
      </c>
      <c r="I32" s="54">
        <v>3.5</v>
      </c>
      <c r="J32" s="11">
        <f t="shared" si="0"/>
        <v>9</v>
      </c>
      <c r="K32" s="12">
        <f t="shared" si="1"/>
        <v>0.11422682437995063</v>
      </c>
      <c r="L32" s="12">
        <f t="shared" si="1"/>
        <v>4.1423161834806187E-4</v>
      </c>
      <c r="M32" s="12">
        <f t="shared" si="1"/>
        <v>2.0492730633963909E-6</v>
      </c>
      <c r="N32" s="18">
        <f t="shared" si="2"/>
        <v>0.11464310527136209</v>
      </c>
      <c r="O32" s="51">
        <f t="shared" si="3"/>
        <v>0.3888888888888889</v>
      </c>
    </row>
    <row r="33" spans="1:15">
      <c r="A33" s="13">
        <v>187</v>
      </c>
      <c r="B33" s="13">
        <v>195</v>
      </c>
      <c r="C33" s="14" t="s">
        <v>81</v>
      </c>
      <c r="D33" s="15">
        <v>2.6719357363666169E-2</v>
      </c>
      <c r="E33" s="15">
        <v>2.6719357828001541E-2</v>
      </c>
      <c r="F33" s="15">
        <v>0</v>
      </c>
      <c r="G33" s="54">
        <v>3</v>
      </c>
      <c r="H33" s="54">
        <v>0</v>
      </c>
      <c r="I33" s="54">
        <v>4</v>
      </c>
      <c r="J33" s="11">
        <f t="shared" si="0"/>
        <v>7</v>
      </c>
      <c r="K33" s="12">
        <f t="shared" si="1"/>
        <v>8.0158072090998511E-2</v>
      </c>
      <c r="L33" s="12">
        <f t="shared" si="1"/>
        <v>0</v>
      </c>
      <c r="M33" s="12">
        <f t="shared" si="1"/>
        <v>0</v>
      </c>
      <c r="N33" s="18">
        <f t="shared" si="2"/>
        <v>8.0158072090998511E-2</v>
      </c>
      <c r="O33" s="51">
        <f t="shared" si="3"/>
        <v>0.5714285714285714</v>
      </c>
    </row>
    <row r="34" spans="1:15">
      <c r="A34" s="13">
        <v>198</v>
      </c>
      <c r="B34" s="13">
        <v>203</v>
      </c>
      <c r="C34" s="14" t="s">
        <v>83</v>
      </c>
      <c r="D34" s="15">
        <v>0.22348481986054147</v>
      </c>
      <c r="E34" s="15">
        <v>0</v>
      </c>
      <c r="F34" s="15">
        <v>0</v>
      </c>
      <c r="G34" s="54">
        <v>0</v>
      </c>
      <c r="H34" s="54">
        <v>0</v>
      </c>
      <c r="I34" s="54">
        <v>4</v>
      </c>
      <c r="J34" s="11">
        <f t="shared" si="0"/>
        <v>4</v>
      </c>
      <c r="K34" s="12">
        <f t="shared" ref="K34:M58" si="4">D34*G34</f>
        <v>0</v>
      </c>
      <c r="L34" s="12">
        <f t="shared" si="4"/>
        <v>0</v>
      </c>
      <c r="M34" s="12">
        <f t="shared" si="4"/>
        <v>0</v>
      </c>
      <c r="N34" s="18"/>
      <c r="O34" s="51">
        <f t="shared" si="3"/>
        <v>1</v>
      </c>
    </row>
    <row r="35" spans="1:15">
      <c r="A35" s="13">
        <v>204</v>
      </c>
      <c r="B35" s="13">
        <v>212</v>
      </c>
      <c r="C35" s="14" t="s">
        <v>84</v>
      </c>
      <c r="D35" s="15">
        <v>3.9974437718052161E-2</v>
      </c>
      <c r="E35" s="15">
        <v>5.7445301867207984E-5</v>
      </c>
      <c r="F35" s="15">
        <v>5.7445621970555682E-5</v>
      </c>
      <c r="G35" s="54">
        <v>1.5</v>
      </c>
      <c r="H35" s="54">
        <v>0</v>
      </c>
      <c r="I35" s="54">
        <v>4.5</v>
      </c>
      <c r="J35" s="11">
        <f t="shared" si="0"/>
        <v>6</v>
      </c>
      <c r="K35" s="12">
        <f t="shared" si="4"/>
        <v>5.9961656577078241E-2</v>
      </c>
      <c r="L35" s="12">
        <f t="shared" si="4"/>
        <v>0</v>
      </c>
      <c r="M35" s="12">
        <f t="shared" si="4"/>
        <v>2.5850529886750059E-4</v>
      </c>
      <c r="N35" s="18">
        <f t="shared" si="2"/>
        <v>6.0220161875945741E-2</v>
      </c>
      <c r="O35" s="51">
        <f t="shared" si="3"/>
        <v>0.75</v>
      </c>
    </row>
    <row r="36" spans="1:15">
      <c r="A36" s="13">
        <v>208</v>
      </c>
      <c r="B36" s="13">
        <v>219</v>
      </c>
      <c r="C36" s="14" t="s">
        <v>86</v>
      </c>
      <c r="D36" s="15">
        <v>5.7171649253101219E-2</v>
      </c>
      <c r="E36" s="15">
        <v>2.9838064461301244E-4</v>
      </c>
      <c r="F36" s="15">
        <v>1.6597533204892359E-6</v>
      </c>
      <c r="G36" s="54">
        <v>2.5</v>
      </c>
      <c r="H36" s="54">
        <v>0.5</v>
      </c>
      <c r="I36" s="54">
        <v>6</v>
      </c>
      <c r="J36" s="11">
        <f t="shared" si="0"/>
        <v>9</v>
      </c>
      <c r="K36" s="12">
        <f t="shared" si="4"/>
        <v>0.14292912313275305</v>
      </c>
      <c r="L36" s="12">
        <f t="shared" si="4"/>
        <v>1.4919032230650622E-4</v>
      </c>
      <c r="M36" s="12">
        <f t="shared" si="4"/>
        <v>9.9585199229354154E-6</v>
      </c>
      <c r="N36" s="18">
        <f t="shared" si="2"/>
        <v>0.1430882719749825</v>
      </c>
      <c r="O36" s="51">
        <f t="shared" si="3"/>
        <v>0.66666666666666663</v>
      </c>
    </row>
    <row r="37" spans="1:15">
      <c r="A37" s="13">
        <v>213</v>
      </c>
      <c r="B37" s="13">
        <v>225</v>
      </c>
      <c r="C37" s="14" t="s">
        <v>87</v>
      </c>
      <c r="D37" s="15">
        <v>2.9220446204300584E-2</v>
      </c>
      <c r="E37" s="15">
        <v>7.2242515311660789E-4</v>
      </c>
      <c r="F37" s="15">
        <v>0</v>
      </c>
      <c r="G37" s="54">
        <v>2.5</v>
      </c>
      <c r="H37" s="54">
        <v>1</v>
      </c>
      <c r="I37" s="54">
        <v>7.5</v>
      </c>
      <c r="J37" s="11">
        <f t="shared" si="0"/>
        <v>11</v>
      </c>
      <c r="K37" s="12">
        <f t="shared" si="4"/>
        <v>7.3051115510751455E-2</v>
      </c>
      <c r="L37" s="12">
        <f t="shared" si="4"/>
        <v>7.2242515311660789E-4</v>
      </c>
      <c r="M37" s="12">
        <f t="shared" si="4"/>
        <v>0</v>
      </c>
      <c r="N37" s="18">
        <f t="shared" si="2"/>
        <v>7.3773540663868056E-2</v>
      </c>
      <c r="O37" s="51">
        <f t="shared" si="3"/>
        <v>0.68181818181818177</v>
      </c>
    </row>
    <row r="38" spans="1:15">
      <c r="A38" s="13">
        <v>216</v>
      </c>
      <c r="B38" s="13">
        <v>226</v>
      </c>
      <c r="C38" s="14" t="s">
        <v>89</v>
      </c>
      <c r="D38" s="15">
        <v>1.0844017966227587E-2</v>
      </c>
      <c r="E38" s="15">
        <v>8.740793057919131E-4</v>
      </c>
      <c r="F38" s="15">
        <v>1.7337314223395864E-6</v>
      </c>
      <c r="G38" s="54">
        <v>1.5</v>
      </c>
      <c r="H38" s="54">
        <v>0.5</v>
      </c>
      <c r="I38" s="54">
        <v>7</v>
      </c>
      <c r="J38" s="11">
        <f t="shared" si="0"/>
        <v>9</v>
      </c>
      <c r="K38" s="12">
        <f t="shared" si="4"/>
        <v>1.6266026949341379E-2</v>
      </c>
      <c r="L38" s="12">
        <f t="shared" si="4"/>
        <v>4.3703965289595655E-4</v>
      </c>
      <c r="M38" s="12">
        <f t="shared" si="4"/>
        <v>1.2136119956377104E-5</v>
      </c>
      <c r="N38" s="18">
        <f t="shared" si="2"/>
        <v>1.6715202722193713E-2</v>
      </c>
      <c r="O38" s="51">
        <f t="shared" si="3"/>
        <v>0.77777777777777779</v>
      </c>
    </row>
    <row r="39" spans="1:15">
      <c r="A39" s="13">
        <v>219</v>
      </c>
      <c r="B39" s="13">
        <v>223</v>
      </c>
      <c r="C39" s="14" t="s">
        <v>90</v>
      </c>
      <c r="D39" s="15">
        <v>9.1178321164769871E-3</v>
      </c>
      <c r="E39" s="15">
        <v>8.0669067827843536E-4</v>
      </c>
      <c r="F39" s="15">
        <v>0</v>
      </c>
      <c r="G39" s="54">
        <v>0.5</v>
      </c>
      <c r="H39" s="54">
        <v>0.5</v>
      </c>
      <c r="I39" s="54">
        <v>2</v>
      </c>
      <c r="J39" s="11">
        <f t="shared" si="0"/>
        <v>3</v>
      </c>
      <c r="K39" s="12">
        <f t="shared" si="4"/>
        <v>4.5589160582384936E-3</v>
      </c>
      <c r="L39" s="12">
        <f t="shared" si="4"/>
        <v>4.0334533913921768E-4</v>
      </c>
      <c r="M39" s="12">
        <f t="shared" si="4"/>
        <v>0</v>
      </c>
      <c r="N39" s="18">
        <f t="shared" si="2"/>
        <v>4.9622613973777114E-3</v>
      </c>
      <c r="O39" s="51">
        <f t="shared" si="3"/>
        <v>0.66666666666666663</v>
      </c>
    </row>
    <row r="40" spans="1:15">
      <c r="A40" s="13">
        <v>220</v>
      </c>
      <c r="B40" s="13">
        <v>223</v>
      </c>
      <c r="C40" s="14" t="s">
        <v>91</v>
      </c>
      <c r="D40" s="15">
        <v>1.1135272219853503E-2</v>
      </c>
      <c r="E40" s="15">
        <v>6.4817422837742792E-4</v>
      </c>
      <c r="F40" s="15">
        <v>0</v>
      </c>
      <c r="G40" s="54">
        <v>0.5</v>
      </c>
      <c r="H40" s="54">
        <v>0.5</v>
      </c>
      <c r="I40" s="54">
        <v>1</v>
      </c>
      <c r="J40" s="11">
        <f t="shared" si="0"/>
        <v>2</v>
      </c>
      <c r="K40" s="12">
        <f t="shared" si="4"/>
        <v>5.5676361099267517E-3</v>
      </c>
      <c r="L40" s="12">
        <f t="shared" si="4"/>
        <v>3.2408711418871396E-4</v>
      </c>
      <c r="M40" s="12">
        <f t="shared" si="4"/>
        <v>0</v>
      </c>
      <c r="N40" s="18">
        <f t="shared" si="2"/>
        <v>5.8917232241154655E-3</v>
      </c>
      <c r="O40" s="51">
        <f t="shared" si="3"/>
        <v>0.5</v>
      </c>
    </row>
    <row r="41" spans="1:15">
      <c r="A41" s="13">
        <v>221</v>
      </c>
      <c r="B41" s="13">
        <v>227</v>
      </c>
      <c r="C41" s="14" t="s">
        <v>92</v>
      </c>
      <c r="D41" s="15">
        <v>2.2115110836545507E-2</v>
      </c>
      <c r="E41" s="15">
        <v>4.2766781937366913E-4</v>
      </c>
      <c r="F41" s="15">
        <v>0</v>
      </c>
      <c r="G41" s="54">
        <v>1</v>
      </c>
      <c r="H41" s="54">
        <v>1</v>
      </c>
      <c r="I41" s="54">
        <v>3</v>
      </c>
      <c r="J41" s="11">
        <f t="shared" si="0"/>
        <v>5</v>
      </c>
      <c r="K41" s="12">
        <f t="shared" si="4"/>
        <v>2.2115110836545507E-2</v>
      </c>
      <c r="L41" s="12">
        <f t="shared" si="4"/>
        <v>4.2766781937366913E-4</v>
      </c>
      <c r="M41" s="12">
        <f t="shared" si="4"/>
        <v>0</v>
      </c>
      <c r="N41" s="18">
        <f t="shared" si="2"/>
        <v>2.2542778655919176E-2</v>
      </c>
      <c r="O41" s="51">
        <f t="shared" si="3"/>
        <v>0.6</v>
      </c>
    </row>
    <row r="42" spans="1:15">
      <c r="A42" s="13">
        <v>224</v>
      </c>
      <c r="B42" s="13">
        <v>232</v>
      </c>
      <c r="C42" s="14" t="s">
        <v>93</v>
      </c>
      <c r="D42" s="15">
        <v>7.4794699157355829E-2</v>
      </c>
      <c r="E42" s="15">
        <v>1.0547841431119301E-6</v>
      </c>
      <c r="F42" s="15">
        <v>4.7622392110413253E-7</v>
      </c>
      <c r="G42" s="54">
        <v>0</v>
      </c>
      <c r="H42" s="54">
        <v>6</v>
      </c>
      <c r="I42" s="54">
        <v>1</v>
      </c>
      <c r="J42" s="11">
        <f t="shared" si="0"/>
        <v>7</v>
      </c>
      <c r="K42" s="12">
        <f t="shared" si="4"/>
        <v>0</v>
      </c>
      <c r="L42" s="12">
        <f t="shared" si="4"/>
        <v>6.3287048586715808E-6</v>
      </c>
      <c r="M42" s="12">
        <f t="shared" si="4"/>
        <v>4.7622392110413253E-7</v>
      </c>
      <c r="N42" s="18">
        <f t="shared" si="2"/>
        <v>6.8049287797757129E-6</v>
      </c>
      <c r="O42" s="51">
        <f t="shared" si="3"/>
        <v>0.14285714285714285</v>
      </c>
    </row>
    <row r="43" spans="1:15">
      <c r="A43" s="13">
        <v>228</v>
      </c>
      <c r="B43" s="13">
        <v>233</v>
      </c>
      <c r="C43" s="14" t="s">
        <v>94</v>
      </c>
      <c r="D43" s="15">
        <v>0.52976213981333375</v>
      </c>
      <c r="E43" s="15">
        <v>2.2856474230616569E-2</v>
      </c>
      <c r="F43" s="15">
        <v>9.815866927659296E-7</v>
      </c>
      <c r="G43" s="54">
        <v>0</v>
      </c>
      <c r="H43" s="54">
        <v>0</v>
      </c>
      <c r="I43" s="54">
        <v>4</v>
      </c>
      <c r="J43" s="11">
        <f t="shared" si="0"/>
        <v>4</v>
      </c>
      <c r="K43" s="12">
        <f t="shared" si="4"/>
        <v>0</v>
      </c>
      <c r="L43" s="12">
        <f t="shared" si="4"/>
        <v>0</v>
      </c>
      <c r="M43" s="12">
        <f t="shared" si="4"/>
        <v>3.9263467710637184E-6</v>
      </c>
      <c r="N43" s="18"/>
      <c r="O43" s="51">
        <f t="shared" si="3"/>
        <v>1</v>
      </c>
    </row>
    <row r="44" spans="1:15">
      <c r="A44" s="13">
        <v>234</v>
      </c>
      <c r="B44" s="13">
        <v>243</v>
      </c>
      <c r="C44" s="14" t="s">
        <v>95</v>
      </c>
      <c r="D44" s="15">
        <v>2.1622284972081553E-2</v>
      </c>
      <c r="E44" s="15">
        <v>7.3461161893359733E-4</v>
      </c>
      <c r="F44" s="15">
        <v>1.095704949544768E-6</v>
      </c>
      <c r="G44" s="54">
        <v>1</v>
      </c>
      <c r="H44" s="54">
        <v>1</v>
      </c>
      <c r="I44" s="54">
        <v>5</v>
      </c>
      <c r="J44" s="11">
        <f t="shared" si="0"/>
        <v>7</v>
      </c>
      <c r="K44" s="12">
        <f t="shared" si="4"/>
        <v>2.1622284972081553E-2</v>
      </c>
      <c r="L44" s="12">
        <f t="shared" si="4"/>
        <v>7.3461161893359733E-4</v>
      </c>
      <c r="M44" s="12">
        <f t="shared" si="4"/>
        <v>5.4785247477238399E-6</v>
      </c>
      <c r="N44" s="18">
        <f t="shared" si="2"/>
        <v>2.2362375115762875E-2</v>
      </c>
      <c r="O44" s="51">
        <f t="shared" si="3"/>
        <v>0.7142857142857143</v>
      </c>
    </row>
    <row r="45" spans="1:15">
      <c r="A45" s="13">
        <v>243</v>
      </c>
      <c r="B45" s="13">
        <v>254</v>
      </c>
      <c r="C45" s="14" t="s">
        <v>96</v>
      </c>
      <c r="D45" s="15">
        <v>4.4745620874157607E-2</v>
      </c>
      <c r="E45" s="15">
        <v>9.8775603889852873E-6</v>
      </c>
      <c r="F45" s="15">
        <v>5.6810993360243004E-6</v>
      </c>
      <c r="G45" s="54">
        <v>3</v>
      </c>
      <c r="H45" s="54">
        <v>1</v>
      </c>
      <c r="I45" s="54">
        <v>6</v>
      </c>
      <c r="J45" s="11">
        <f t="shared" si="0"/>
        <v>10</v>
      </c>
      <c r="K45" s="12">
        <f t="shared" si="4"/>
        <v>0.13423686262247281</v>
      </c>
      <c r="L45" s="12">
        <f t="shared" si="4"/>
        <v>9.8775603889852873E-6</v>
      </c>
      <c r="M45" s="12">
        <f t="shared" si="4"/>
        <v>3.4086596016145806E-5</v>
      </c>
      <c r="N45" s="18">
        <f t="shared" si="2"/>
        <v>0.13428082677887793</v>
      </c>
      <c r="O45" s="51">
        <f t="shared" si="3"/>
        <v>0.6</v>
      </c>
    </row>
    <row r="46" spans="1:15">
      <c r="A46" s="9">
        <v>244</v>
      </c>
      <c r="B46" s="9">
        <v>255</v>
      </c>
      <c r="C46" s="10" t="s">
        <v>52</v>
      </c>
      <c r="D46" s="15">
        <v>4.0206566670272746E-2</v>
      </c>
      <c r="E46" s="15">
        <v>1.9976003700519399E-4</v>
      </c>
      <c r="F46" s="15">
        <v>1.997600370051943E-6</v>
      </c>
      <c r="G46" s="54">
        <v>1</v>
      </c>
      <c r="H46" s="54">
        <v>0</v>
      </c>
      <c r="I46" s="54">
        <v>9</v>
      </c>
      <c r="J46" s="11">
        <f t="shared" si="0"/>
        <v>10</v>
      </c>
      <c r="K46" s="12">
        <f t="shared" si="4"/>
        <v>4.0206566670272746E-2</v>
      </c>
      <c r="L46" s="12">
        <f t="shared" si="4"/>
        <v>0</v>
      </c>
      <c r="M46" s="12">
        <f t="shared" si="4"/>
        <v>1.7978403330467487E-5</v>
      </c>
      <c r="N46" s="18">
        <f t="shared" si="2"/>
        <v>4.0224545073603214E-2</v>
      </c>
      <c r="O46" s="51">
        <f t="shared" si="3"/>
        <v>0.9</v>
      </c>
    </row>
    <row r="47" spans="1:15">
      <c r="A47" s="7">
        <v>256</v>
      </c>
      <c r="B47" s="7">
        <v>267</v>
      </c>
      <c r="C47" s="8" t="s">
        <v>53</v>
      </c>
      <c r="D47" s="15">
        <v>4.2896342609503951E-2</v>
      </c>
      <c r="E47" s="15">
        <v>0</v>
      </c>
      <c r="F47" s="15">
        <v>0</v>
      </c>
      <c r="G47" s="54">
        <v>2.5</v>
      </c>
      <c r="H47" s="54">
        <v>0</v>
      </c>
      <c r="I47" s="54">
        <v>7.5</v>
      </c>
      <c r="J47" s="11">
        <f t="shared" si="0"/>
        <v>10</v>
      </c>
      <c r="K47" s="12">
        <f t="shared" si="4"/>
        <v>0.10724085652375988</v>
      </c>
      <c r="L47" s="12">
        <f t="shared" si="4"/>
        <v>0</v>
      </c>
      <c r="M47" s="12">
        <f t="shared" si="4"/>
        <v>0</v>
      </c>
      <c r="N47" s="18">
        <f t="shared" si="2"/>
        <v>0.10724085652375988</v>
      </c>
      <c r="O47" s="51">
        <f t="shared" si="3"/>
        <v>0.75</v>
      </c>
    </row>
    <row r="48" spans="1:15">
      <c r="A48" s="9">
        <v>257</v>
      </c>
      <c r="B48" s="9">
        <v>267</v>
      </c>
      <c r="C48" s="10" t="s">
        <v>55</v>
      </c>
      <c r="D48" s="15">
        <v>4.4757316628043747E-2</v>
      </c>
      <c r="E48" s="15">
        <v>1.9800810672784534E-4</v>
      </c>
      <c r="F48" s="15">
        <v>0</v>
      </c>
      <c r="G48" s="54">
        <v>2.5</v>
      </c>
      <c r="H48" s="54">
        <v>0</v>
      </c>
      <c r="I48" s="54">
        <v>6.5</v>
      </c>
      <c r="J48" s="11">
        <f t="shared" si="0"/>
        <v>9</v>
      </c>
      <c r="K48" s="12">
        <f t="shared" si="4"/>
        <v>0.11189329157010937</v>
      </c>
      <c r="L48" s="12">
        <f t="shared" si="4"/>
        <v>0</v>
      </c>
      <c r="M48" s="12">
        <f t="shared" si="4"/>
        <v>0</v>
      </c>
      <c r="N48" s="18">
        <f t="shared" si="2"/>
        <v>0.11189329157010937</v>
      </c>
      <c r="O48" s="51">
        <f t="shared" si="3"/>
        <v>0.72222222222222221</v>
      </c>
    </row>
    <row r="49" spans="1:15">
      <c r="A49" s="7">
        <v>266</v>
      </c>
      <c r="B49" s="7">
        <v>273</v>
      </c>
      <c r="C49" s="8" t="s">
        <v>57</v>
      </c>
      <c r="D49" s="15">
        <v>0.48881800929602415</v>
      </c>
      <c r="E49" s="15">
        <v>5.8153240846909801E-4</v>
      </c>
      <c r="F49" s="15">
        <v>9.6489643983780661E-7</v>
      </c>
      <c r="G49" s="54">
        <v>0</v>
      </c>
      <c r="H49" s="54">
        <v>0</v>
      </c>
      <c r="I49" s="54">
        <v>6</v>
      </c>
      <c r="J49" s="11">
        <f t="shared" si="0"/>
        <v>6</v>
      </c>
      <c r="K49" s="12">
        <f t="shared" si="4"/>
        <v>0</v>
      </c>
      <c r="L49" s="12">
        <f t="shared" si="4"/>
        <v>0</v>
      </c>
      <c r="M49" s="12">
        <f t="shared" si="4"/>
        <v>5.7893786390268401E-6</v>
      </c>
      <c r="N49" s="18"/>
      <c r="O49" s="51">
        <f t="shared" si="3"/>
        <v>1</v>
      </c>
    </row>
    <row r="50" spans="1:15">
      <c r="A50" s="9">
        <v>270</v>
      </c>
      <c r="B50" s="9">
        <v>275</v>
      </c>
      <c r="C50" s="10" t="s">
        <v>59</v>
      </c>
      <c r="D50" s="15">
        <v>0.26325592082409865</v>
      </c>
      <c r="E50" s="15">
        <v>0</v>
      </c>
      <c r="F50" s="15">
        <v>0</v>
      </c>
      <c r="G50" s="54">
        <v>0.5</v>
      </c>
      <c r="H50" s="54">
        <v>0</v>
      </c>
      <c r="I50" s="54">
        <v>3.5</v>
      </c>
      <c r="J50" s="11">
        <f t="shared" si="0"/>
        <v>4</v>
      </c>
      <c r="K50" s="12">
        <f t="shared" si="4"/>
        <v>0.13162796041204933</v>
      </c>
      <c r="L50" s="12">
        <f t="shared" si="4"/>
        <v>0</v>
      </c>
      <c r="M50" s="12">
        <f t="shared" si="4"/>
        <v>0</v>
      </c>
      <c r="N50" s="18">
        <f t="shared" si="2"/>
        <v>0.13162796041204933</v>
      </c>
      <c r="O50" s="51">
        <f t="shared" si="3"/>
        <v>0.875</v>
      </c>
    </row>
    <row r="51" spans="1:15">
      <c r="A51" s="9">
        <v>274</v>
      </c>
      <c r="B51" s="9">
        <v>290</v>
      </c>
      <c r="C51" s="10" t="s">
        <v>60</v>
      </c>
      <c r="D51" s="15">
        <v>4.8087299062726782E-2</v>
      </c>
      <c r="E51" s="15">
        <v>9.0360883215549098E-7</v>
      </c>
      <c r="F51" s="15">
        <v>0</v>
      </c>
      <c r="G51" s="54">
        <v>1</v>
      </c>
      <c r="H51" s="54">
        <v>9.5</v>
      </c>
      <c r="I51" s="54">
        <v>2.5</v>
      </c>
      <c r="J51" s="11">
        <f t="shared" si="0"/>
        <v>13</v>
      </c>
      <c r="K51" s="12">
        <f t="shared" si="4"/>
        <v>4.8087299062726782E-2</v>
      </c>
      <c r="L51" s="12">
        <f t="shared" si="4"/>
        <v>8.5842839054771638E-6</v>
      </c>
      <c r="M51" s="12">
        <f t="shared" si="4"/>
        <v>0</v>
      </c>
      <c r="N51" s="18">
        <f t="shared" si="2"/>
        <v>4.8095883346632257E-2</v>
      </c>
      <c r="O51" s="51">
        <f t="shared" si="3"/>
        <v>0.19230769230769232</v>
      </c>
    </row>
    <row r="52" spans="1:15">
      <c r="A52" s="9">
        <v>276</v>
      </c>
      <c r="B52" s="9">
        <v>290</v>
      </c>
      <c r="C52" s="10" t="s">
        <v>62</v>
      </c>
      <c r="D52" s="15">
        <v>6.2898153630430872E-2</v>
      </c>
      <c r="E52" s="15">
        <v>6.8335308251341194E-4</v>
      </c>
      <c r="F52" s="15">
        <v>0</v>
      </c>
      <c r="G52" s="54">
        <v>0.5</v>
      </c>
      <c r="H52" s="54">
        <v>0.5</v>
      </c>
      <c r="I52" s="54">
        <v>10</v>
      </c>
      <c r="J52" s="11">
        <f t="shared" si="0"/>
        <v>11</v>
      </c>
      <c r="K52" s="12">
        <f t="shared" si="4"/>
        <v>3.1449076815215436E-2</v>
      </c>
      <c r="L52" s="12">
        <f t="shared" si="4"/>
        <v>3.4167654125670597E-4</v>
      </c>
      <c r="M52" s="12">
        <f t="shared" si="4"/>
        <v>0</v>
      </c>
      <c r="N52" s="18">
        <f t="shared" si="2"/>
        <v>3.1790753356472141E-2</v>
      </c>
      <c r="O52" s="51">
        <f t="shared" si="3"/>
        <v>0.90909090909090906</v>
      </c>
    </row>
    <row r="53" spans="1:15">
      <c r="A53" s="7">
        <v>279</v>
      </c>
      <c r="B53" s="7">
        <v>292</v>
      </c>
      <c r="C53" s="8" t="s">
        <v>64</v>
      </c>
      <c r="D53" s="15">
        <v>4.5687555379646631E-2</v>
      </c>
      <c r="E53" s="15">
        <v>1.6438843719971738E-6</v>
      </c>
      <c r="F53" s="15">
        <v>0</v>
      </c>
      <c r="G53" s="54">
        <v>0.5</v>
      </c>
      <c r="H53" s="54">
        <v>1</v>
      </c>
      <c r="I53" s="54">
        <v>8.5</v>
      </c>
      <c r="J53" s="11">
        <f t="shared" si="0"/>
        <v>10</v>
      </c>
      <c r="K53" s="12">
        <f t="shared" si="4"/>
        <v>2.2843777689823316E-2</v>
      </c>
      <c r="L53" s="12">
        <f t="shared" si="4"/>
        <v>1.6438843719971738E-6</v>
      </c>
      <c r="M53" s="12">
        <f t="shared" si="4"/>
        <v>0</v>
      </c>
      <c r="N53" s="18">
        <f t="shared" si="2"/>
        <v>2.2845421574195314E-2</v>
      </c>
      <c r="O53" s="51">
        <f t="shared" si="3"/>
        <v>0.85</v>
      </c>
    </row>
    <row r="54" spans="1:15">
      <c r="A54" s="7">
        <v>293</v>
      </c>
      <c r="B54" s="7">
        <v>296</v>
      </c>
      <c r="C54" s="8" t="s">
        <v>66</v>
      </c>
      <c r="D54" s="15">
        <v>3.3263615778231399E-2</v>
      </c>
      <c r="E54" s="15">
        <v>1.4903247486268617E-5</v>
      </c>
      <c r="F54" s="15">
        <v>6.8999434288335001E-6</v>
      </c>
      <c r="G54" s="54">
        <v>0</v>
      </c>
      <c r="H54" s="54">
        <v>4.2189299755135143E-3</v>
      </c>
      <c r="I54" s="54">
        <v>2</v>
      </c>
      <c r="J54" s="11">
        <f t="shared" si="0"/>
        <v>2.0042189299755133</v>
      </c>
      <c r="K54" s="12">
        <f t="shared" si="4"/>
        <v>0</v>
      </c>
      <c r="L54" s="12">
        <f t="shared" si="4"/>
        <v>6.2875757552315104E-8</v>
      </c>
      <c r="M54" s="12">
        <f t="shared" si="4"/>
        <v>1.3799886857667E-5</v>
      </c>
      <c r="N54" s="18"/>
      <c r="O54" s="51">
        <f t="shared" si="3"/>
        <v>0.9978949754877503</v>
      </c>
    </row>
    <row r="55" spans="1:15">
      <c r="A55" s="9">
        <v>293</v>
      </c>
      <c r="B55" s="9">
        <v>301</v>
      </c>
      <c r="C55" s="10" t="s">
        <v>68</v>
      </c>
      <c r="D55" s="15">
        <v>0.10088660701337553</v>
      </c>
      <c r="E55" s="15">
        <v>4.0841322277315165E-4</v>
      </c>
      <c r="F55" s="15">
        <v>5.4951818376007992E-7</v>
      </c>
      <c r="G55" s="54">
        <v>0</v>
      </c>
      <c r="H55" s="54">
        <v>0</v>
      </c>
      <c r="I55" s="54">
        <v>7</v>
      </c>
      <c r="J55" s="11">
        <f t="shared" si="0"/>
        <v>7</v>
      </c>
      <c r="K55" s="12">
        <f t="shared" si="4"/>
        <v>0</v>
      </c>
      <c r="L55" s="12">
        <f t="shared" si="4"/>
        <v>0</v>
      </c>
      <c r="M55" s="12">
        <f t="shared" si="4"/>
        <v>3.8466272863205594E-6</v>
      </c>
      <c r="N55" s="18"/>
      <c r="O55" s="51">
        <f t="shared" si="3"/>
        <v>1</v>
      </c>
    </row>
    <row r="56" spans="1:15">
      <c r="A56" s="7">
        <v>296</v>
      </c>
      <c r="B56" s="7">
        <v>303</v>
      </c>
      <c r="C56" s="8" t="s">
        <v>70</v>
      </c>
      <c r="D56" s="15">
        <v>9.7246866436711654E-2</v>
      </c>
      <c r="E56" s="15">
        <v>3.922577531741232E-5</v>
      </c>
      <c r="F56" s="15">
        <v>2.2848532908921769E-7</v>
      </c>
      <c r="G56" s="54">
        <v>0.5</v>
      </c>
      <c r="H56" s="54">
        <v>4.1680215227176609E-3</v>
      </c>
      <c r="I56" s="54">
        <v>5.5</v>
      </c>
      <c r="J56" s="11">
        <f t="shared" si="0"/>
        <v>6.0041680215227178</v>
      </c>
      <c r="K56" s="12">
        <f t="shared" si="4"/>
        <v>4.8623433218355827E-2</v>
      </c>
      <c r="L56" s="12">
        <f t="shared" si="4"/>
        <v>1.6349387576826173E-7</v>
      </c>
      <c r="M56" s="12">
        <f t="shared" si="4"/>
        <v>1.2566693099906973E-6</v>
      </c>
      <c r="N56" s="18">
        <f t="shared" si="2"/>
        <v>4.8624853381541586E-2</v>
      </c>
      <c r="O56" s="51">
        <f t="shared" si="3"/>
        <v>0.91603032764648451</v>
      </c>
    </row>
    <row r="57" spans="1:15">
      <c r="A57" s="7">
        <v>297</v>
      </c>
      <c r="B57" s="7">
        <v>304</v>
      </c>
      <c r="C57" s="8" t="s">
        <v>71</v>
      </c>
      <c r="D57" s="15">
        <v>0.48881903171494667</v>
      </c>
      <c r="E57" s="15">
        <v>5.8068597841349806E-4</v>
      </c>
      <c r="F57" s="15">
        <v>9.6489643983780661E-7</v>
      </c>
      <c r="G57" s="54">
        <v>0</v>
      </c>
      <c r="H57" s="54">
        <v>0</v>
      </c>
      <c r="I57" s="54">
        <v>6</v>
      </c>
      <c r="J57" s="11">
        <f t="shared" si="0"/>
        <v>6</v>
      </c>
      <c r="K57" s="12">
        <f t="shared" si="4"/>
        <v>0</v>
      </c>
      <c r="L57" s="12">
        <f t="shared" si="4"/>
        <v>0</v>
      </c>
      <c r="M57" s="12">
        <f t="shared" si="4"/>
        <v>5.7893786390268401E-6</v>
      </c>
      <c r="N57" s="18"/>
      <c r="O57" s="51">
        <f t="shared" si="3"/>
        <v>1</v>
      </c>
    </row>
    <row r="58" spans="1:15">
      <c r="A58" s="9">
        <v>304</v>
      </c>
      <c r="B58" s="9">
        <v>307</v>
      </c>
      <c r="C58" s="10" t="s">
        <v>73</v>
      </c>
      <c r="D58" s="15">
        <v>0.10820063073569799</v>
      </c>
      <c r="E58" s="15">
        <v>8.0820063073569811E-3</v>
      </c>
      <c r="F58" s="15">
        <v>1.0746246079320144E-5</v>
      </c>
      <c r="G58" s="54">
        <v>0</v>
      </c>
      <c r="H58" s="54">
        <v>0.5</v>
      </c>
      <c r="I58" s="54">
        <v>1.5</v>
      </c>
      <c r="J58" s="11">
        <f t="shared" si="0"/>
        <v>2</v>
      </c>
      <c r="K58" s="12">
        <f t="shared" si="4"/>
        <v>0</v>
      </c>
      <c r="L58" s="12">
        <f t="shared" si="4"/>
        <v>4.0410031536784905E-3</v>
      </c>
      <c r="M58" s="12">
        <f t="shared" si="4"/>
        <v>1.6119369118980216E-5</v>
      </c>
      <c r="N58" s="18">
        <f t="shared" si="2"/>
        <v>4.0571225227974709E-3</v>
      </c>
      <c r="O58" s="51">
        <f t="shared" si="3"/>
        <v>0.75</v>
      </c>
    </row>
  </sheetData>
  <conditionalFormatting sqref="O1:O1048576">
    <cfRule type="cellIs" dxfId="2" priority="1" operator="greaterThan">
      <formula>0.85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7C93E-06D4-7049-99E1-746033484B65}">
  <dimension ref="A1:O58"/>
  <sheetViews>
    <sheetView workbookViewId="0">
      <selection activeCell="A7" sqref="A7"/>
    </sheetView>
  </sheetViews>
  <sheetFormatPr baseColWidth="10" defaultRowHeight="16"/>
  <cols>
    <col min="1" max="2" width="8.33203125" bestFit="1" customWidth="1"/>
    <col min="3" max="3" width="22.5" bestFit="1" customWidth="1"/>
    <col min="15" max="15" width="10.83203125" style="52"/>
  </cols>
  <sheetData>
    <row r="1" spans="1:15">
      <c r="A1" s="7" t="s">
        <v>97</v>
      </c>
      <c r="B1" s="7" t="s">
        <v>98</v>
      </c>
      <c r="C1" s="8" t="s">
        <v>99</v>
      </c>
      <c r="D1" s="8" t="s">
        <v>3</v>
      </c>
      <c r="E1" s="8" t="s">
        <v>4</v>
      </c>
      <c r="F1" s="8" t="s">
        <v>5</v>
      </c>
      <c r="G1" s="8" t="s">
        <v>0</v>
      </c>
      <c r="H1" s="8" t="s">
        <v>1</v>
      </c>
      <c r="I1" s="8" t="s">
        <v>2</v>
      </c>
      <c r="J1" s="8" t="s">
        <v>48</v>
      </c>
      <c r="K1" s="8" t="s">
        <v>45</v>
      </c>
      <c r="L1" s="8" t="s">
        <v>46</v>
      </c>
      <c r="M1" s="8" t="s">
        <v>47</v>
      </c>
      <c r="N1" s="17" t="s">
        <v>101</v>
      </c>
      <c r="O1" s="50"/>
    </row>
    <row r="2" spans="1:15">
      <c r="A2" s="7">
        <v>63</v>
      </c>
      <c r="B2" s="7">
        <v>67</v>
      </c>
      <c r="C2" s="8" t="s">
        <v>49</v>
      </c>
      <c r="D2" s="15">
        <v>6.7703064765068197E-2</v>
      </c>
      <c r="E2" s="15">
        <v>5.306865609587532E-2</v>
      </c>
      <c r="F2" s="15">
        <v>2.9019066978016914E-7</v>
      </c>
      <c r="G2" s="54">
        <v>0</v>
      </c>
      <c r="H2" s="54">
        <v>0</v>
      </c>
      <c r="I2" s="54">
        <v>3</v>
      </c>
      <c r="J2" s="11">
        <f t="shared" ref="J2:J58" si="0">SUM(G2:I2)</f>
        <v>3</v>
      </c>
      <c r="K2" s="12">
        <f t="shared" ref="K2:M33" si="1">D2*G2</f>
        <v>0</v>
      </c>
      <c r="L2" s="12">
        <f t="shared" si="1"/>
        <v>0</v>
      </c>
      <c r="M2" s="12">
        <f t="shared" si="1"/>
        <v>8.7057200934050743E-7</v>
      </c>
      <c r="N2" s="18"/>
      <c r="O2" s="51">
        <f>I2/J2</f>
        <v>1</v>
      </c>
    </row>
    <row r="3" spans="1:15">
      <c r="A3" s="48">
        <v>72</v>
      </c>
      <c r="B3" s="7">
        <v>76</v>
      </c>
      <c r="C3" s="8" t="s">
        <v>50</v>
      </c>
      <c r="D3" s="15">
        <v>1.9129916539559456E-2</v>
      </c>
      <c r="E3" s="15">
        <v>5.0591120713407503E-4</v>
      </c>
      <c r="F3" s="15">
        <v>3.6936578552353378E-5</v>
      </c>
      <c r="G3" s="54">
        <v>1</v>
      </c>
      <c r="H3" s="54">
        <v>0.5</v>
      </c>
      <c r="I3" s="54">
        <v>0.5</v>
      </c>
      <c r="J3" s="11">
        <f t="shared" si="0"/>
        <v>2</v>
      </c>
      <c r="K3" s="12">
        <f t="shared" si="1"/>
        <v>1.9129916539559456E-2</v>
      </c>
      <c r="L3" s="12">
        <f t="shared" si="1"/>
        <v>2.5295560356703752E-4</v>
      </c>
      <c r="M3" s="12">
        <f t="shared" si="1"/>
        <v>1.8468289276176689E-5</v>
      </c>
      <c r="N3" s="18">
        <f t="shared" ref="N3:N58" si="2">SUM(K3:M3)</f>
        <v>1.9401340432402669E-2</v>
      </c>
      <c r="O3" s="51">
        <f t="shared" ref="O3:O58" si="3">I3/J3</f>
        <v>0.25</v>
      </c>
    </row>
    <row r="4" spans="1:15">
      <c r="A4" s="48">
        <v>72</v>
      </c>
      <c r="B4" s="7">
        <v>81</v>
      </c>
      <c r="C4" s="8" t="s">
        <v>7</v>
      </c>
      <c r="D4" s="15">
        <v>2.1265086086901447E-2</v>
      </c>
      <c r="E4" s="15">
        <v>1.7754707915245829E-2</v>
      </c>
      <c r="F4" s="15">
        <v>5.152562653826988E-5</v>
      </c>
      <c r="G4" s="54">
        <v>2</v>
      </c>
      <c r="H4" s="54">
        <v>0</v>
      </c>
      <c r="I4" s="54">
        <v>5</v>
      </c>
      <c r="J4" s="11">
        <f t="shared" si="0"/>
        <v>7</v>
      </c>
      <c r="K4" s="12">
        <f t="shared" si="1"/>
        <v>4.2530172173802894E-2</v>
      </c>
      <c r="L4" s="12">
        <f t="shared" si="1"/>
        <v>0</v>
      </c>
      <c r="M4" s="12">
        <f t="shared" si="1"/>
        <v>2.5762813269134942E-4</v>
      </c>
      <c r="N4" s="18">
        <f t="shared" si="2"/>
        <v>4.2787800306494241E-2</v>
      </c>
      <c r="O4" s="51">
        <f t="shared" si="3"/>
        <v>0.7142857142857143</v>
      </c>
    </row>
    <row r="5" spans="1:15">
      <c r="A5" s="49">
        <v>72</v>
      </c>
      <c r="B5" s="9">
        <v>82</v>
      </c>
      <c r="C5" s="10" t="s">
        <v>77</v>
      </c>
      <c r="D5" s="15">
        <v>2.5317817254902408E-2</v>
      </c>
      <c r="E5" s="21">
        <v>3.7535503607639677E-4</v>
      </c>
      <c r="F5" s="15">
        <v>1.3955857357493729E-5</v>
      </c>
      <c r="G5" s="54">
        <v>1</v>
      </c>
      <c r="H5" s="54">
        <v>0.54676199512771273</v>
      </c>
      <c r="I5" s="54">
        <v>6.5</v>
      </c>
      <c r="J5" s="11">
        <f t="shared" si="0"/>
        <v>8.0467619951277136</v>
      </c>
      <c r="K5" s="12">
        <f t="shared" si="1"/>
        <v>2.5317817254902408E-2</v>
      </c>
      <c r="L5" s="12">
        <f t="shared" si="1"/>
        <v>2.0522986840636529E-4</v>
      </c>
      <c r="M5" s="12">
        <f t="shared" si="1"/>
        <v>9.0713072823709232E-5</v>
      </c>
      <c r="N5" s="18">
        <f t="shared" si="2"/>
        <v>2.5613760196132481E-2</v>
      </c>
      <c r="O5" s="51">
        <f t="shared" si="3"/>
        <v>0.80777833418407641</v>
      </c>
    </row>
    <row r="6" spans="1:15">
      <c r="A6" s="48">
        <v>72</v>
      </c>
      <c r="B6" s="13">
        <v>84</v>
      </c>
      <c r="C6" s="14" t="s">
        <v>79</v>
      </c>
      <c r="D6" s="15">
        <v>4.5287271767353428E-2</v>
      </c>
      <c r="E6" s="15">
        <v>2.6476489607974167E-4</v>
      </c>
      <c r="F6" s="15">
        <v>0</v>
      </c>
      <c r="G6" s="54">
        <v>2</v>
      </c>
      <c r="H6" s="54">
        <v>3</v>
      </c>
      <c r="I6" s="54">
        <v>5</v>
      </c>
      <c r="J6" s="11">
        <f t="shared" si="0"/>
        <v>10</v>
      </c>
      <c r="K6" s="12">
        <f t="shared" si="1"/>
        <v>9.0574543534706856E-2</v>
      </c>
      <c r="L6" s="12">
        <f t="shared" si="1"/>
        <v>7.9429468823922502E-4</v>
      </c>
      <c r="M6" s="12">
        <f t="shared" si="1"/>
        <v>0</v>
      </c>
      <c r="N6" s="18">
        <f t="shared" si="2"/>
        <v>9.1368838222946086E-2</v>
      </c>
      <c r="O6" s="51">
        <f t="shared" si="3"/>
        <v>0.5</v>
      </c>
    </row>
    <row r="7" spans="1:15">
      <c r="A7" s="13">
        <v>77</v>
      </c>
      <c r="B7" s="13">
        <v>82</v>
      </c>
      <c r="C7" s="14" t="s">
        <v>80</v>
      </c>
      <c r="D7" s="15">
        <v>6.3750824403958073E-2</v>
      </c>
      <c r="E7" s="15">
        <v>7.919597426410891E-4</v>
      </c>
      <c r="F7" s="15">
        <v>2.8524732446984961E-6</v>
      </c>
      <c r="G7" s="54">
        <v>0</v>
      </c>
      <c r="H7" s="54">
        <v>0</v>
      </c>
      <c r="I7" s="54">
        <v>4</v>
      </c>
      <c r="J7" s="11">
        <f t="shared" si="0"/>
        <v>4</v>
      </c>
      <c r="K7" s="12">
        <f t="shared" si="1"/>
        <v>0</v>
      </c>
      <c r="L7" s="12">
        <f t="shared" si="1"/>
        <v>0</v>
      </c>
      <c r="M7" s="12">
        <f t="shared" si="1"/>
        <v>1.1409892978793984E-5</v>
      </c>
      <c r="N7" s="18"/>
      <c r="O7" s="51">
        <f t="shared" si="3"/>
        <v>1</v>
      </c>
    </row>
    <row r="8" spans="1:15">
      <c r="A8" s="13">
        <v>77</v>
      </c>
      <c r="B8" s="13">
        <v>84</v>
      </c>
      <c r="C8" s="14" t="s">
        <v>82</v>
      </c>
      <c r="D8" s="15">
        <v>4.4200403732081381E-2</v>
      </c>
      <c r="E8" s="15">
        <v>1.2679767076951122E-6</v>
      </c>
      <c r="F8" s="15">
        <v>0</v>
      </c>
      <c r="G8" s="54">
        <v>0</v>
      </c>
      <c r="H8" s="54">
        <v>6</v>
      </c>
      <c r="I8" s="54">
        <v>0</v>
      </c>
      <c r="J8" s="11">
        <f t="shared" si="0"/>
        <v>6</v>
      </c>
      <c r="K8" s="12">
        <f t="shared" si="1"/>
        <v>0</v>
      </c>
      <c r="L8" s="12">
        <f t="shared" si="1"/>
        <v>7.6078602461706725E-6</v>
      </c>
      <c r="M8" s="12">
        <f t="shared" si="1"/>
        <v>0</v>
      </c>
      <c r="N8" s="18">
        <f t="shared" si="2"/>
        <v>7.6078602461706725E-6</v>
      </c>
      <c r="O8" s="51">
        <f t="shared" si="3"/>
        <v>0</v>
      </c>
    </row>
    <row r="9" spans="1:15">
      <c r="A9" s="13">
        <v>79</v>
      </c>
      <c r="B9" s="13">
        <v>84</v>
      </c>
      <c r="C9" s="14" t="s">
        <v>85</v>
      </c>
      <c r="D9" s="15">
        <v>4.4363297867299832E-2</v>
      </c>
      <c r="E9" s="15">
        <v>3.0169449140481915E-4</v>
      </c>
      <c r="F9" s="15">
        <v>0</v>
      </c>
      <c r="G9" s="54">
        <v>0</v>
      </c>
      <c r="H9" s="54">
        <v>0</v>
      </c>
      <c r="I9" s="54">
        <v>4</v>
      </c>
      <c r="J9" s="11">
        <f t="shared" si="0"/>
        <v>4</v>
      </c>
      <c r="K9" s="12">
        <f t="shared" si="1"/>
        <v>0</v>
      </c>
      <c r="L9" s="12">
        <f t="shared" si="1"/>
        <v>0</v>
      </c>
      <c r="M9" s="12">
        <f t="shared" si="1"/>
        <v>0</v>
      </c>
      <c r="N9" s="18"/>
      <c r="O9" s="51">
        <f t="shared" si="3"/>
        <v>1</v>
      </c>
    </row>
    <row r="10" spans="1:15">
      <c r="A10" s="13">
        <v>82</v>
      </c>
      <c r="B10" s="13">
        <v>93</v>
      </c>
      <c r="C10" s="14" t="s">
        <v>6</v>
      </c>
      <c r="D10" s="15">
        <v>5.1701964942494336E-2</v>
      </c>
      <c r="E10" s="15">
        <v>2.5036070929602364E-4</v>
      </c>
      <c r="F10" s="15">
        <v>6.3728659010999222E-6</v>
      </c>
      <c r="G10" s="54">
        <v>1.5</v>
      </c>
      <c r="H10" s="54">
        <v>2.5</v>
      </c>
      <c r="I10" s="54">
        <v>6</v>
      </c>
      <c r="J10" s="11">
        <f t="shared" si="0"/>
        <v>10</v>
      </c>
      <c r="K10" s="12">
        <f t="shared" si="1"/>
        <v>7.7552947413741496E-2</v>
      </c>
      <c r="L10" s="12">
        <f t="shared" si="1"/>
        <v>6.2590177324005911E-4</v>
      </c>
      <c r="M10" s="12">
        <f t="shared" si="1"/>
        <v>3.8237195406599532E-5</v>
      </c>
      <c r="N10" s="18">
        <f t="shared" si="2"/>
        <v>7.8217086382388154E-2</v>
      </c>
      <c r="O10" s="51">
        <f t="shared" si="3"/>
        <v>0.6</v>
      </c>
    </row>
    <row r="11" spans="1:15">
      <c r="A11" s="13">
        <v>87</v>
      </c>
      <c r="B11" s="13">
        <v>93</v>
      </c>
      <c r="C11" s="14" t="s">
        <v>88</v>
      </c>
      <c r="D11" s="15">
        <v>0.52991877262294607</v>
      </c>
      <c r="E11" s="15">
        <v>3.6505736075262711E-4</v>
      </c>
      <c r="F11" s="15">
        <v>5.7040272832665739E-6</v>
      </c>
      <c r="G11" s="54">
        <v>1</v>
      </c>
      <c r="H11" s="54">
        <v>2</v>
      </c>
      <c r="I11" s="54">
        <v>2</v>
      </c>
      <c r="J11" s="11">
        <f t="shared" si="0"/>
        <v>5</v>
      </c>
      <c r="K11" s="12">
        <f t="shared" si="1"/>
        <v>0.52991877262294607</v>
      </c>
      <c r="L11" s="12">
        <f t="shared" si="1"/>
        <v>7.3011472150525422E-4</v>
      </c>
      <c r="M11" s="12">
        <f t="shared" si="1"/>
        <v>1.1408054566533148E-5</v>
      </c>
      <c r="N11" s="18">
        <f t="shared" si="2"/>
        <v>0.53066029539901793</v>
      </c>
      <c r="O11" s="51">
        <f t="shared" si="3"/>
        <v>0.4</v>
      </c>
    </row>
    <row r="12" spans="1:15">
      <c r="A12" s="13">
        <v>94</v>
      </c>
      <c r="B12" s="13">
        <v>98</v>
      </c>
      <c r="C12" s="14" t="s">
        <v>11</v>
      </c>
      <c r="D12" s="15">
        <v>0.53062663674694888</v>
      </c>
      <c r="E12" s="15">
        <v>3.5072045953378012E-4</v>
      </c>
      <c r="F12" s="15">
        <v>1.8912041743126317E-6</v>
      </c>
      <c r="G12" s="54">
        <v>1</v>
      </c>
      <c r="H12" s="54">
        <v>1</v>
      </c>
      <c r="I12" s="54">
        <v>1</v>
      </c>
      <c r="J12" s="11">
        <f t="shared" si="0"/>
        <v>3</v>
      </c>
      <c r="K12" s="12">
        <f t="shared" si="1"/>
        <v>0.53062663674694888</v>
      </c>
      <c r="L12" s="12">
        <f t="shared" si="1"/>
        <v>3.5072045953378012E-4</v>
      </c>
      <c r="M12" s="12">
        <f t="shared" si="1"/>
        <v>1.8912041743126317E-6</v>
      </c>
      <c r="N12" s="18">
        <f t="shared" si="2"/>
        <v>0.53097924841065691</v>
      </c>
      <c r="O12" s="51">
        <f t="shared" si="3"/>
        <v>0.33333333333333331</v>
      </c>
    </row>
    <row r="13" spans="1:15">
      <c r="A13" s="13">
        <v>98</v>
      </c>
      <c r="B13" s="13">
        <v>105</v>
      </c>
      <c r="C13" s="14" t="s">
        <v>14</v>
      </c>
      <c r="D13" s="15">
        <v>6.7006943770809652E-2</v>
      </c>
      <c r="E13" s="15">
        <v>6.7006943775772917E-2</v>
      </c>
      <c r="F13" s="15">
        <v>3.8532815198632342E-5</v>
      </c>
      <c r="G13" s="54">
        <v>6</v>
      </c>
      <c r="H13" s="54">
        <v>0</v>
      </c>
      <c r="I13" s="54">
        <v>0</v>
      </c>
      <c r="J13" s="11">
        <f t="shared" si="0"/>
        <v>6</v>
      </c>
      <c r="K13" s="12">
        <f t="shared" si="1"/>
        <v>0.40204166262485791</v>
      </c>
      <c r="L13" s="12">
        <f t="shared" si="1"/>
        <v>0</v>
      </c>
      <c r="M13" s="12">
        <f t="shared" si="1"/>
        <v>0</v>
      </c>
      <c r="N13" s="18">
        <f t="shared" si="2"/>
        <v>0.40204166262485791</v>
      </c>
      <c r="O13" s="51">
        <f t="shared" si="3"/>
        <v>0</v>
      </c>
    </row>
    <row r="14" spans="1:15">
      <c r="A14" s="9">
        <v>109</v>
      </c>
      <c r="B14" s="9">
        <v>114</v>
      </c>
      <c r="C14" s="10" t="s">
        <v>51</v>
      </c>
      <c r="D14" s="15">
        <v>4.0171267271820438E-2</v>
      </c>
      <c r="E14" s="15">
        <v>9.1405937956257652E-4</v>
      </c>
      <c r="F14" s="15">
        <v>4.5270135508967767E-5</v>
      </c>
      <c r="G14" s="54">
        <v>0.5</v>
      </c>
      <c r="H14" s="54">
        <v>0.5</v>
      </c>
      <c r="I14" s="54">
        <v>3</v>
      </c>
      <c r="J14" s="11">
        <f t="shared" si="0"/>
        <v>4</v>
      </c>
      <c r="K14" s="12">
        <f t="shared" si="1"/>
        <v>2.0085633635910219E-2</v>
      </c>
      <c r="L14" s="12">
        <f t="shared" si="1"/>
        <v>4.5702968978128826E-4</v>
      </c>
      <c r="M14" s="12">
        <f t="shared" si="1"/>
        <v>1.358104065269033E-4</v>
      </c>
      <c r="N14" s="18">
        <f t="shared" si="2"/>
        <v>2.067847373221841E-2</v>
      </c>
      <c r="O14" s="51">
        <f t="shared" si="3"/>
        <v>0.75</v>
      </c>
    </row>
    <row r="15" spans="1:15">
      <c r="A15" s="7">
        <v>115</v>
      </c>
      <c r="B15" s="7">
        <v>122</v>
      </c>
      <c r="C15" s="8" t="s">
        <v>10</v>
      </c>
      <c r="D15" s="15">
        <v>3.5148399128596602E-2</v>
      </c>
      <c r="E15" s="15">
        <v>2.3668558293561077E-4</v>
      </c>
      <c r="F15" s="15">
        <v>2.1135250400813909E-6</v>
      </c>
      <c r="G15" s="54">
        <v>1.5</v>
      </c>
      <c r="H15" s="54">
        <v>1.5</v>
      </c>
      <c r="I15" s="54">
        <v>3.0475855642930356</v>
      </c>
      <c r="J15" s="11">
        <f t="shared" si="0"/>
        <v>6.0475855642930352</v>
      </c>
      <c r="K15" s="12">
        <f t="shared" si="1"/>
        <v>5.2722598692894904E-2</v>
      </c>
      <c r="L15" s="12">
        <f t="shared" si="1"/>
        <v>3.5502837440341616E-4</v>
      </c>
      <c r="M15" s="12">
        <f t="shared" si="1"/>
        <v>6.4411484019239069E-6</v>
      </c>
      <c r="N15" s="18">
        <f t="shared" si="2"/>
        <v>5.3084068215700247E-2</v>
      </c>
      <c r="O15" s="51">
        <f t="shared" si="3"/>
        <v>0.50393426135001684</v>
      </c>
    </row>
    <row r="16" spans="1:15">
      <c r="A16" s="48">
        <v>119</v>
      </c>
      <c r="B16" s="7">
        <v>125</v>
      </c>
      <c r="C16" s="8" t="s">
        <v>54</v>
      </c>
      <c r="D16" s="15">
        <v>0.52988247637942698</v>
      </c>
      <c r="E16" s="15">
        <v>5.5302292614763257E-2</v>
      </c>
      <c r="F16" s="15">
        <v>5.9305697739727527E-7</v>
      </c>
      <c r="G16" s="54">
        <v>0</v>
      </c>
      <c r="H16" s="54">
        <v>0</v>
      </c>
      <c r="I16" s="54">
        <v>5</v>
      </c>
      <c r="J16" s="11">
        <f t="shared" si="0"/>
        <v>5</v>
      </c>
      <c r="K16" s="12">
        <f t="shared" si="1"/>
        <v>0</v>
      </c>
      <c r="L16" s="12">
        <f t="shared" si="1"/>
        <v>0</v>
      </c>
      <c r="M16" s="12">
        <f t="shared" si="1"/>
        <v>2.9652848869863765E-6</v>
      </c>
      <c r="N16" s="18"/>
      <c r="O16" s="51">
        <f t="shared" si="3"/>
        <v>1</v>
      </c>
    </row>
    <row r="17" spans="1:15">
      <c r="A17" s="49">
        <v>123</v>
      </c>
      <c r="B17" s="9">
        <v>129</v>
      </c>
      <c r="C17" s="10" t="s">
        <v>56</v>
      </c>
      <c r="D17" s="15">
        <v>0.14707577619376963</v>
      </c>
      <c r="E17" s="15">
        <v>3.2805248162120262E-4</v>
      </c>
      <c r="F17" s="15">
        <v>8.6929958171472491E-6</v>
      </c>
      <c r="G17" s="54">
        <v>0</v>
      </c>
      <c r="H17" s="54">
        <v>0</v>
      </c>
      <c r="I17" s="54">
        <v>4</v>
      </c>
      <c r="J17" s="11">
        <f t="shared" si="0"/>
        <v>4</v>
      </c>
      <c r="K17" s="12">
        <f t="shared" si="1"/>
        <v>0</v>
      </c>
      <c r="L17" s="12">
        <f t="shared" si="1"/>
        <v>0</v>
      </c>
      <c r="M17" s="12">
        <f t="shared" si="1"/>
        <v>3.4771983268588996E-5</v>
      </c>
      <c r="N17" s="18"/>
      <c r="O17" s="51">
        <f t="shared" si="3"/>
        <v>1</v>
      </c>
    </row>
    <row r="18" spans="1:15">
      <c r="A18" s="7">
        <v>128</v>
      </c>
      <c r="B18" s="7">
        <v>135</v>
      </c>
      <c r="C18" s="8" t="s">
        <v>58</v>
      </c>
      <c r="D18" s="15">
        <v>7.1572722541365985E-2</v>
      </c>
      <c r="E18" s="15">
        <v>2.3242583051334263E-5</v>
      </c>
      <c r="F18" s="15">
        <v>2.3665135771122909E-5</v>
      </c>
      <c r="G18" s="54">
        <v>2</v>
      </c>
      <c r="H18" s="54">
        <v>4</v>
      </c>
      <c r="I18" s="54">
        <v>0</v>
      </c>
      <c r="J18" s="11">
        <f t="shared" si="0"/>
        <v>6</v>
      </c>
      <c r="K18" s="12">
        <f t="shared" si="1"/>
        <v>0.14314544508273197</v>
      </c>
      <c r="L18" s="12">
        <f t="shared" si="1"/>
        <v>9.297033220533705E-5</v>
      </c>
      <c r="M18" s="12">
        <f t="shared" si="1"/>
        <v>0</v>
      </c>
      <c r="N18" s="18">
        <f t="shared" si="2"/>
        <v>0.14323841541493731</v>
      </c>
      <c r="O18" s="51">
        <f t="shared" si="3"/>
        <v>0</v>
      </c>
    </row>
    <row r="19" spans="1:15">
      <c r="A19" s="7">
        <v>134</v>
      </c>
      <c r="B19" s="7">
        <v>139</v>
      </c>
      <c r="C19" s="8" t="s">
        <v>15</v>
      </c>
      <c r="D19" s="15">
        <v>3.454938824118866E-2</v>
      </c>
      <c r="E19" s="15">
        <v>4.0564042817078347E-4</v>
      </c>
      <c r="F19" s="15">
        <v>7.3750471150183667E-6</v>
      </c>
      <c r="G19" s="54">
        <v>0</v>
      </c>
      <c r="H19" s="54">
        <v>0.5</v>
      </c>
      <c r="I19" s="54">
        <v>3.5</v>
      </c>
      <c r="J19" s="11">
        <f t="shared" si="0"/>
        <v>4</v>
      </c>
      <c r="K19" s="12">
        <f t="shared" si="1"/>
        <v>0</v>
      </c>
      <c r="L19" s="12">
        <f t="shared" si="1"/>
        <v>2.0282021408539173E-4</v>
      </c>
      <c r="M19" s="12">
        <f t="shared" si="1"/>
        <v>2.5812664902564284E-5</v>
      </c>
      <c r="N19" s="18">
        <f t="shared" si="2"/>
        <v>2.2863287898795603E-4</v>
      </c>
      <c r="O19" s="51">
        <f t="shared" si="3"/>
        <v>0.875</v>
      </c>
    </row>
    <row r="20" spans="1:15">
      <c r="A20" s="7">
        <v>139</v>
      </c>
      <c r="B20" s="7">
        <v>146</v>
      </c>
      <c r="C20" s="8" t="s">
        <v>61</v>
      </c>
      <c r="D20" s="15">
        <v>0.67818756278104719</v>
      </c>
      <c r="E20" s="15">
        <v>1.5755824579582842E-2</v>
      </c>
      <c r="F20" s="15">
        <v>1.2389297152101127E-5</v>
      </c>
      <c r="G20" s="54">
        <v>1</v>
      </c>
      <c r="H20" s="54">
        <v>1</v>
      </c>
      <c r="I20" s="54">
        <v>3</v>
      </c>
      <c r="J20" s="11">
        <f t="shared" si="0"/>
        <v>5</v>
      </c>
      <c r="K20" s="12">
        <f t="shared" si="1"/>
        <v>0.67818756278104719</v>
      </c>
      <c r="L20" s="12">
        <f t="shared" si="1"/>
        <v>1.5755824579582842E-2</v>
      </c>
      <c r="M20" s="12">
        <f t="shared" si="1"/>
        <v>3.716789145630338E-5</v>
      </c>
      <c r="N20" s="18">
        <f t="shared" si="2"/>
        <v>0.69398055525208635</v>
      </c>
      <c r="O20" s="51">
        <f t="shared" si="3"/>
        <v>0.6</v>
      </c>
    </row>
    <row r="21" spans="1:15">
      <c r="A21" s="9">
        <v>145</v>
      </c>
      <c r="B21" s="9">
        <v>149</v>
      </c>
      <c r="C21" s="10" t="s">
        <v>63</v>
      </c>
      <c r="D21" s="15">
        <v>9.1030125264322415E-2</v>
      </c>
      <c r="E21" s="15">
        <v>4.2457589401433155E-2</v>
      </c>
      <c r="F21" s="15">
        <v>1.9673315146023812E-7</v>
      </c>
      <c r="G21" s="54">
        <v>0</v>
      </c>
      <c r="H21" s="54">
        <v>0.5</v>
      </c>
      <c r="I21" s="54">
        <v>2.5</v>
      </c>
      <c r="J21" s="11">
        <f t="shared" si="0"/>
        <v>3</v>
      </c>
      <c r="K21" s="12">
        <f t="shared" si="1"/>
        <v>0</v>
      </c>
      <c r="L21" s="12">
        <f t="shared" si="1"/>
        <v>2.1228794700716577E-2</v>
      </c>
      <c r="M21" s="12">
        <f t="shared" si="1"/>
        <v>4.9183287865059525E-7</v>
      </c>
      <c r="N21" s="18">
        <f t="shared" si="2"/>
        <v>2.1229286533595227E-2</v>
      </c>
      <c r="O21" s="51">
        <f t="shared" si="3"/>
        <v>0.83333333333333337</v>
      </c>
    </row>
    <row r="22" spans="1:15">
      <c r="A22" s="7">
        <v>147</v>
      </c>
      <c r="B22" s="7">
        <v>158</v>
      </c>
      <c r="C22" s="8" t="s">
        <v>65</v>
      </c>
      <c r="D22" s="15">
        <v>2.6278739813652637E-2</v>
      </c>
      <c r="E22" s="15">
        <v>7.1074962906649941E-4</v>
      </c>
      <c r="F22" s="15">
        <v>6.6234257497128034E-5</v>
      </c>
      <c r="G22" s="54">
        <v>4</v>
      </c>
      <c r="H22" s="54">
        <v>1</v>
      </c>
      <c r="I22" s="54">
        <v>4</v>
      </c>
      <c r="J22" s="11">
        <f t="shared" si="0"/>
        <v>9</v>
      </c>
      <c r="K22" s="12">
        <f t="shared" si="1"/>
        <v>0.10511495925461055</v>
      </c>
      <c r="L22" s="12">
        <f t="shared" si="1"/>
        <v>7.1074962906649941E-4</v>
      </c>
      <c r="M22" s="12">
        <f t="shared" si="1"/>
        <v>2.6493702998851214E-4</v>
      </c>
      <c r="N22" s="18">
        <f t="shared" si="2"/>
        <v>0.10609064591366557</v>
      </c>
      <c r="O22" s="51">
        <f t="shared" si="3"/>
        <v>0.44444444444444442</v>
      </c>
    </row>
    <row r="23" spans="1:15">
      <c r="A23" s="13">
        <v>152</v>
      </c>
      <c r="B23" s="13">
        <v>157</v>
      </c>
      <c r="C23" s="14" t="s">
        <v>67</v>
      </c>
      <c r="D23" s="15">
        <v>9.103011566171676E-2</v>
      </c>
      <c r="E23" s="15">
        <v>1.3233287622972377E-2</v>
      </c>
      <c r="F23" s="15">
        <v>1.9479986338407702E-5</v>
      </c>
      <c r="G23" s="54">
        <v>9.8350379650144032E-8</v>
      </c>
      <c r="H23" s="54">
        <v>1.5</v>
      </c>
      <c r="I23" s="54">
        <v>1.5</v>
      </c>
      <c r="J23" s="11">
        <f t="shared" si="0"/>
        <v>3.0000000983503794</v>
      </c>
      <c r="K23" s="12">
        <f t="shared" si="1"/>
        <v>8.9528464349263661E-9</v>
      </c>
      <c r="L23" s="12">
        <f t="shared" si="1"/>
        <v>1.9849931434458564E-2</v>
      </c>
      <c r="M23" s="12">
        <f t="shared" si="1"/>
        <v>2.9219979507611555E-5</v>
      </c>
      <c r="N23" s="18">
        <f t="shared" si="2"/>
        <v>1.9879160366812611E-2</v>
      </c>
      <c r="O23" s="51">
        <f t="shared" si="3"/>
        <v>0.49999998360827064</v>
      </c>
    </row>
    <row r="24" spans="1:15">
      <c r="A24" s="9">
        <v>158</v>
      </c>
      <c r="B24" s="9">
        <v>163</v>
      </c>
      <c r="C24" s="10" t="s">
        <v>69</v>
      </c>
      <c r="D24" s="15">
        <v>0.25434304020552723</v>
      </c>
      <c r="E24" s="15">
        <v>4.7044347854358642E-6</v>
      </c>
      <c r="F24" s="15">
        <v>4.704434785186313E-6</v>
      </c>
      <c r="G24" s="54">
        <v>0.5</v>
      </c>
      <c r="H24" s="54">
        <v>0</v>
      </c>
      <c r="I24" s="54">
        <v>3.5</v>
      </c>
      <c r="J24" s="11">
        <f t="shared" si="0"/>
        <v>4</v>
      </c>
      <c r="K24" s="12">
        <f t="shared" si="1"/>
        <v>0.12717152010276361</v>
      </c>
      <c r="L24" s="12">
        <f t="shared" si="1"/>
        <v>0</v>
      </c>
      <c r="M24" s="12">
        <f t="shared" si="1"/>
        <v>1.6465521748152094E-5</v>
      </c>
      <c r="N24" s="18">
        <f t="shared" si="2"/>
        <v>0.12718798562451178</v>
      </c>
      <c r="O24" s="51">
        <f t="shared" si="3"/>
        <v>0.875</v>
      </c>
    </row>
    <row r="25" spans="1:15">
      <c r="A25" s="7">
        <v>158</v>
      </c>
      <c r="B25" s="7">
        <v>169</v>
      </c>
      <c r="C25" s="8" t="s">
        <v>12</v>
      </c>
      <c r="D25" s="15">
        <v>0.53057990905259056</v>
      </c>
      <c r="E25" s="15">
        <v>7.2624185357192169E-3</v>
      </c>
      <c r="F25" s="15">
        <v>1.9130546777431987E-6</v>
      </c>
      <c r="G25" s="54">
        <v>1</v>
      </c>
      <c r="H25" s="54">
        <v>0</v>
      </c>
      <c r="I25" s="54">
        <v>9</v>
      </c>
      <c r="J25" s="11">
        <f t="shared" si="0"/>
        <v>10</v>
      </c>
      <c r="K25" s="12">
        <f t="shared" si="1"/>
        <v>0.53057990905259056</v>
      </c>
      <c r="L25" s="12">
        <f t="shared" si="1"/>
        <v>0</v>
      </c>
      <c r="M25" s="12">
        <f t="shared" si="1"/>
        <v>1.7217492099688789E-5</v>
      </c>
      <c r="N25" s="18">
        <f t="shared" si="2"/>
        <v>0.53059712654469027</v>
      </c>
      <c r="O25" s="51">
        <f t="shared" si="3"/>
        <v>0.9</v>
      </c>
    </row>
    <row r="26" spans="1:15">
      <c r="A26" s="9">
        <v>164</v>
      </c>
      <c r="B26" s="9">
        <v>173</v>
      </c>
      <c r="C26" s="10" t="s">
        <v>72</v>
      </c>
      <c r="D26" s="15">
        <v>0.48927658953891956</v>
      </c>
      <c r="E26" s="15">
        <v>0.48927662260439925</v>
      </c>
      <c r="F26" s="15">
        <v>2.0098274735659665E-6</v>
      </c>
      <c r="G26" s="54">
        <v>0</v>
      </c>
      <c r="H26" s="54">
        <v>0.5</v>
      </c>
      <c r="I26" s="54">
        <v>7.5</v>
      </c>
      <c r="J26" s="11">
        <f t="shared" si="0"/>
        <v>8</v>
      </c>
      <c r="K26" s="12">
        <f t="shared" si="1"/>
        <v>0</v>
      </c>
      <c r="L26" s="12">
        <f t="shared" si="1"/>
        <v>0.24463831130219962</v>
      </c>
      <c r="M26" s="12">
        <f t="shared" si="1"/>
        <v>1.5073706051744749E-5</v>
      </c>
      <c r="N26" s="18">
        <f t="shared" si="2"/>
        <v>0.24465338500825137</v>
      </c>
      <c r="O26" s="51">
        <f t="shared" si="3"/>
        <v>0.9375</v>
      </c>
    </row>
    <row r="27" spans="1:15">
      <c r="A27" s="7">
        <v>174</v>
      </c>
      <c r="B27" s="7">
        <v>177</v>
      </c>
      <c r="C27" s="8" t="s">
        <v>74</v>
      </c>
      <c r="D27" s="15">
        <v>4.1618203416863613E-2</v>
      </c>
      <c r="E27" s="15">
        <v>5.7180515882952656E-4</v>
      </c>
      <c r="F27" s="15">
        <v>5.0291843779073591E-6</v>
      </c>
      <c r="G27" s="54">
        <v>0</v>
      </c>
      <c r="H27" s="54">
        <v>0</v>
      </c>
      <c r="I27" s="54">
        <v>2</v>
      </c>
      <c r="J27" s="11">
        <f t="shared" si="0"/>
        <v>2</v>
      </c>
      <c r="K27" s="12">
        <f t="shared" si="1"/>
        <v>0</v>
      </c>
      <c r="L27" s="12">
        <f t="shared" si="1"/>
        <v>0</v>
      </c>
      <c r="M27" s="12">
        <f t="shared" si="1"/>
        <v>1.0058368755814718E-5</v>
      </c>
      <c r="N27" s="18"/>
      <c r="O27" s="51">
        <f t="shared" si="3"/>
        <v>1</v>
      </c>
    </row>
    <row r="28" spans="1:15">
      <c r="A28" s="9">
        <v>174</v>
      </c>
      <c r="B28" s="9">
        <v>184</v>
      </c>
      <c r="C28" s="10" t="s">
        <v>75</v>
      </c>
      <c r="D28" s="15">
        <v>5.2217468009708785E-2</v>
      </c>
      <c r="E28" s="15">
        <v>3.7464592366342835E-4</v>
      </c>
      <c r="F28" s="15">
        <v>6.8353951138372956E-6</v>
      </c>
      <c r="G28" s="54">
        <v>2</v>
      </c>
      <c r="H28" s="54">
        <v>0</v>
      </c>
      <c r="I28" s="54">
        <v>7</v>
      </c>
      <c r="J28" s="11">
        <f t="shared" si="0"/>
        <v>9</v>
      </c>
      <c r="K28" s="12">
        <f t="shared" si="1"/>
        <v>0.10443493601941757</v>
      </c>
      <c r="L28" s="12">
        <f t="shared" si="1"/>
        <v>0</v>
      </c>
      <c r="M28" s="12">
        <f t="shared" si="1"/>
        <v>4.7847765796861069E-5</v>
      </c>
      <c r="N28" s="18">
        <f t="shared" si="2"/>
        <v>0.10448278378521443</v>
      </c>
      <c r="O28" s="51">
        <f t="shared" si="3"/>
        <v>0.77777777777777779</v>
      </c>
    </row>
    <row r="29" spans="1:15">
      <c r="A29" s="9">
        <v>177</v>
      </c>
      <c r="B29" s="9">
        <v>185</v>
      </c>
      <c r="C29" s="10" t="s">
        <v>13</v>
      </c>
      <c r="D29" s="15">
        <v>0.20137483662845695</v>
      </c>
      <c r="E29" s="15">
        <v>4.6362932345667768E-2</v>
      </c>
      <c r="F29" s="15">
        <v>6.8977957777974134E-7</v>
      </c>
      <c r="G29" s="54">
        <v>0</v>
      </c>
      <c r="H29" s="54">
        <v>1.5</v>
      </c>
      <c r="I29" s="54">
        <v>5.5</v>
      </c>
      <c r="J29" s="11">
        <f t="shared" si="0"/>
        <v>7</v>
      </c>
      <c r="K29" s="12">
        <f t="shared" si="1"/>
        <v>0</v>
      </c>
      <c r="L29" s="12">
        <f t="shared" si="1"/>
        <v>6.9544398518501652E-2</v>
      </c>
      <c r="M29" s="12">
        <f t="shared" si="1"/>
        <v>3.7937876777885776E-6</v>
      </c>
      <c r="N29" s="18">
        <f t="shared" si="2"/>
        <v>6.9548192306179438E-2</v>
      </c>
      <c r="O29" s="51">
        <f t="shared" si="3"/>
        <v>0.7857142857142857</v>
      </c>
    </row>
    <row r="30" spans="1:15">
      <c r="A30" s="9">
        <v>182</v>
      </c>
      <c r="B30" s="9">
        <v>185</v>
      </c>
      <c r="C30" s="10" t="s">
        <v>76</v>
      </c>
      <c r="D30" s="15">
        <v>9.9954097298494179E-2</v>
      </c>
      <c r="E30" s="15">
        <v>2.1909875407233308E-2</v>
      </c>
      <c r="F30" s="15">
        <v>0</v>
      </c>
      <c r="G30" s="54">
        <v>0</v>
      </c>
      <c r="H30" s="54">
        <v>0</v>
      </c>
      <c r="I30" s="54">
        <v>2</v>
      </c>
      <c r="J30" s="11">
        <f t="shared" si="0"/>
        <v>2</v>
      </c>
      <c r="K30" s="12">
        <f t="shared" si="1"/>
        <v>0</v>
      </c>
      <c r="L30" s="12">
        <f t="shared" si="1"/>
        <v>0</v>
      </c>
      <c r="M30" s="12">
        <f t="shared" si="1"/>
        <v>0</v>
      </c>
      <c r="N30" s="18"/>
      <c r="O30" s="51">
        <f t="shared" si="3"/>
        <v>1</v>
      </c>
    </row>
    <row r="31" spans="1:15">
      <c r="A31" s="13">
        <v>185</v>
      </c>
      <c r="B31" s="13">
        <v>190</v>
      </c>
      <c r="C31" s="14" t="s">
        <v>78</v>
      </c>
      <c r="D31" s="15">
        <v>4.2001149015287148E-2</v>
      </c>
      <c r="E31" s="15">
        <v>3.4619841887868525E-4</v>
      </c>
      <c r="F31" s="15">
        <v>1.0825393307268478E-6</v>
      </c>
      <c r="G31" s="54">
        <v>1</v>
      </c>
      <c r="H31" s="54">
        <v>1</v>
      </c>
      <c r="I31" s="54">
        <v>1.0022647097009785</v>
      </c>
      <c r="J31" s="11">
        <f t="shared" si="0"/>
        <v>3.0022647097009783</v>
      </c>
      <c r="K31" s="12">
        <f t="shared" si="1"/>
        <v>4.2001149015287148E-2</v>
      </c>
      <c r="L31" s="12">
        <f t="shared" si="1"/>
        <v>3.4619841887868525E-4</v>
      </c>
      <c r="M31" s="12">
        <f t="shared" si="1"/>
        <v>1.0849909680508356E-6</v>
      </c>
      <c r="N31" s="18">
        <f t="shared" si="2"/>
        <v>4.2348432425133885E-2</v>
      </c>
      <c r="O31" s="51">
        <f t="shared" si="3"/>
        <v>0.33383622252309747</v>
      </c>
    </row>
    <row r="32" spans="1:15">
      <c r="A32" s="48">
        <v>185</v>
      </c>
      <c r="B32" s="13">
        <v>196</v>
      </c>
      <c r="C32" s="14" t="s">
        <v>9</v>
      </c>
      <c r="D32" s="15">
        <v>2.5812702473475821E-2</v>
      </c>
      <c r="E32" s="15">
        <v>2.4170586031319901E-4</v>
      </c>
      <c r="F32" s="15">
        <v>0</v>
      </c>
      <c r="G32" s="54">
        <v>3.5</v>
      </c>
      <c r="H32" s="54">
        <v>4.5</v>
      </c>
      <c r="I32" s="54">
        <v>1</v>
      </c>
      <c r="J32" s="11">
        <f t="shared" si="0"/>
        <v>9</v>
      </c>
      <c r="K32" s="12">
        <f t="shared" si="1"/>
        <v>9.0344458657165366E-2</v>
      </c>
      <c r="L32" s="12">
        <f t="shared" si="1"/>
        <v>1.0876763714093955E-3</v>
      </c>
      <c r="M32" s="12">
        <f t="shared" si="1"/>
        <v>0</v>
      </c>
      <c r="N32" s="18">
        <f t="shared" si="2"/>
        <v>9.1432135028574765E-2</v>
      </c>
      <c r="O32" s="51">
        <f t="shared" si="3"/>
        <v>0.1111111111111111</v>
      </c>
    </row>
    <row r="33" spans="1:15">
      <c r="A33" s="48">
        <v>187</v>
      </c>
      <c r="B33" s="13">
        <v>195</v>
      </c>
      <c r="C33" s="14" t="s">
        <v>81</v>
      </c>
      <c r="D33" s="15">
        <v>3.3346391151530194E-2</v>
      </c>
      <c r="E33" s="15">
        <v>3.8584893872330563E-4</v>
      </c>
      <c r="F33" s="15">
        <v>3.728920769817714E-5</v>
      </c>
      <c r="G33" s="54">
        <v>2</v>
      </c>
      <c r="H33" s="54">
        <v>2</v>
      </c>
      <c r="I33" s="54">
        <v>3</v>
      </c>
      <c r="J33" s="11">
        <f t="shared" si="0"/>
        <v>7</v>
      </c>
      <c r="K33" s="12">
        <f t="shared" si="1"/>
        <v>6.6692782303060388E-2</v>
      </c>
      <c r="L33" s="12">
        <f t="shared" si="1"/>
        <v>7.7169787744661125E-4</v>
      </c>
      <c r="M33" s="12">
        <f t="shared" si="1"/>
        <v>1.1186762309453142E-4</v>
      </c>
      <c r="N33" s="18">
        <f t="shared" si="2"/>
        <v>6.7576347803601541E-2</v>
      </c>
      <c r="O33" s="51">
        <f t="shared" si="3"/>
        <v>0.42857142857142855</v>
      </c>
    </row>
    <row r="34" spans="1:15">
      <c r="A34" s="7">
        <v>198</v>
      </c>
      <c r="B34" s="13">
        <v>203</v>
      </c>
      <c r="C34" s="14" t="s">
        <v>83</v>
      </c>
      <c r="D34" s="15">
        <v>3.7630615523088599E-2</v>
      </c>
      <c r="E34" s="15">
        <v>0</v>
      </c>
      <c r="F34" s="15">
        <v>0</v>
      </c>
      <c r="G34" s="54">
        <v>0.5</v>
      </c>
      <c r="H34" s="54">
        <v>0</v>
      </c>
      <c r="I34" s="54">
        <v>3.5</v>
      </c>
      <c r="J34" s="11">
        <f t="shared" si="0"/>
        <v>4</v>
      </c>
      <c r="K34" s="12">
        <f t="shared" ref="K34:M58" si="4">D34*G34</f>
        <v>1.88153077615443E-2</v>
      </c>
      <c r="L34" s="12">
        <f t="shared" si="4"/>
        <v>0</v>
      </c>
      <c r="M34" s="12">
        <f t="shared" si="4"/>
        <v>0</v>
      </c>
      <c r="N34" s="18">
        <f t="shared" si="2"/>
        <v>1.88153077615443E-2</v>
      </c>
      <c r="O34" s="51">
        <f t="shared" si="3"/>
        <v>0.875</v>
      </c>
    </row>
    <row r="35" spans="1:15">
      <c r="A35" s="13">
        <v>204</v>
      </c>
      <c r="B35" s="13">
        <v>212</v>
      </c>
      <c r="C35" s="14" t="s">
        <v>84</v>
      </c>
      <c r="D35" s="15">
        <v>3.6581696388704864E-2</v>
      </c>
      <c r="E35" s="15">
        <v>3.4796992102261343E-4</v>
      </c>
      <c r="F35" s="15">
        <v>7.5080073593958846E-6</v>
      </c>
      <c r="G35" s="54">
        <v>1.5</v>
      </c>
      <c r="H35" s="54">
        <v>2</v>
      </c>
      <c r="I35" s="54">
        <v>2.5</v>
      </c>
      <c r="J35" s="11">
        <f t="shared" si="0"/>
        <v>6</v>
      </c>
      <c r="K35" s="12">
        <f t="shared" si="4"/>
        <v>5.4872544583057292E-2</v>
      </c>
      <c r="L35" s="12">
        <f t="shared" si="4"/>
        <v>6.9593984204522686E-4</v>
      </c>
      <c r="M35" s="12">
        <f t="shared" si="4"/>
        <v>1.877001839848971E-5</v>
      </c>
      <c r="N35" s="18">
        <f t="shared" si="2"/>
        <v>5.5587254443501009E-2</v>
      </c>
      <c r="O35" s="51">
        <f t="shared" si="3"/>
        <v>0.41666666666666669</v>
      </c>
    </row>
    <row r="36" spans="1:15">
      <c r="A36" s="13">
        <v>208</v>
      </c>
      <c r="B36" s="13">
        <v>219</v>
      </c>
      <c r="C36" s="14" t="s">
        <v>86</v>
      </c>
      <c r="D36" s="15">
        <v>4.4883140098963943E-2</v>
      </c>
      <c r="E36" s="15">
        <v>1.8861442842313085E-4</v>
      </c>
      <c r="F36" s="15">
        <v>1.5285110814692411E-5</v>
      </c>
      <c r="G36" s="54">
        <v>3.5</v>
      </c>
      <c r="H36" s="54">
        <v>0</v>
      </c>
      <c r="I36" s="54">
        <v>5.5</v>
      </c>
      <c r="J36" s="11">
        <f t="shared" si="0"/>
        <v>9</v>
      </c>
      <c r="K36" s="12">
        <f t="shared" si="4"/>
        <v>0.1570909903463738</v>
      </c>
      <c r="L36" s="12">
        <f t="shared" si="4"/>
        <v>0</v>
      </c>
      <c r="M36" s="12">
        <f t="shared" si="4"/>
        <v>8.4068109480808258E-5</v>
      </c>
      <c r="N36" s="18">
        <f t="shared" si="2"/>
        <v>0.15717505845585461</v>
      </c>
      <c r="O36" s="51">
        <f t="shared" si="3"/>
        <v>0.61111111111111116</v>
      </c>
    </row>
    <row r="37" spans="1:15">
      <c r="A37" s="13">
        <v>213</v>
      </c>
      <c r="B37" s="13">
        <v>225</v>
      </c>
      <c r="C37" s="14" t="s">
        <v>87</v>
      </c>
      <c r="D37" s="15">
        <v>3.0284401812102679E-2</v>
      </c>
      <c r="E37" s="15">
        <v>9.6920661203202924E-4</v>
      </c>
      <c r="F37" s="15">
        <v>1.241735092801806E-6</v>
      </c>
      <c r="G37" s="54">
        <v>4</v>
      </c>
      <c r="H37" s="54">
        <v>1</v>
      </c>
      <c r="I37" s="54">
        <v>6</v>
      </c>
      <c r="J37" s="11">
        <f t="shared" si="0"/>
        <v>11</v>
      </c>
      <c r="K37" s="12">
        <f t="shared" si="4"/>
        <v>0.12113760724841072</v>
      </c>
      <c r="L37" s="12">
        <f t="shared" si="4"/>
        <v>9.6920661203202924E-4</v>
      </c>
      <c r="M37" s="12">
        <f t="shared" si="4"/>
        <v>7.4504105568108363E-6</v>
      </c>
      <c r="N37" s="18">
        <f t="shared" si="2"/>
        <v>0.12211426427099956</v>
      </c>
      <c r="O37" s="51">
        <f t="shared" si="3"/>
        <v>0.54545454545454541</v>
      </c>
    </row>
    <row r="38" spans="1:15">
      <c r="A38" s="13">
        <v>216</v>
      </c>
      <c r="B38" s="13">
        <v>226</v>
      </c>
      <c r="C38" s="14" t="s">
        <v>89</v>
      </c>
      <c r="D38" s="15">
        <v>1.8519566224860291E-2</v>
      </c>
      <c r="E38" s="15">
        <v>9.9287373937930281E-4</v>
      </c>
      <c r="F38" s="15">
        <v>1.4868710864617427E-6</v>
      </c>
      <c r="G38" s="54">
        <v>3</v>
      </c>
      <c r="H38" s="54">
        <v>0.5</v>
      </c>
      <c r="I38" s="54">
        <v>5.5</v>
      </c>
      <c r="J38" s="11">
        <f t="shared" si="0"/>
        <v>9</v>
      </c>
      <c r="K38" s="12">
        <f t="shared" si="4"/>
        <v>5.5558698674580874E-2</v>
      </c>
      <c r="L38" s="12">
        <f t="shared" si="4"/>
        <v>4.9643686968965141E-4</v>
      </c>
      <c r="M38" s="12">
        <f t="shared" si="4"/>
        <v>8.1777909755395844E-6</v>
      </c>
      <c r="N38" s="18">
        <f t="shared" si="2"/>
        <v>5.6063313335246064E-2</v>
      </c>
      <c r="O38" s="51">
        <f t="shared" si="3"/>
        <v>0.61111111111111116</v>
      </c>
    </row>
    <row r="39" spans="1:15">
      <c r="A39" s="13">
        <v>219</v>
      </c>
      <c r="B39" s="13">
        <v>223</v>
      </c>
      <c r="C39" s="14" t="s">
        <v>90</v>
      </c>
      <c r="D39" s="15">
        <v>9.9268862067260655E-2</v>
      </c>
      <c r="E39" s="15">
        <v>1.4838077137271472E-2</v>
      </c>
      <c r="F39" s="15">
        <v>1.7997833091571921E-5</v>
      </c>
      <c r="G39" s="54">
        <v>0</v>
      </c>
      <c r="H39" s="54">
        <v>1.5</v>
      </c>
      <c r="I39" s="54">
        <v>1.5</v>
      </c>
      <c r="J39" s="11">
        <f t="shared" si="0"/>
        <v>3</v>
      </c>
      <c r="K39" s="12">
        <f t="shared" si="4"/>
        <v>0</v>
      </c>
      <c r="L39" s="12">
        <f t="shared" si="4"/>
        <v>2.2257115705907209E-2</v>
      </c>
      <c r="M39" s="12">
        <f t="shared" si="4"/>
        <v>2.6996749637357882E-5</v>
      </c>
      <c r="N39" s="18">
        <f t="shared" si="2"/>
        <v>2.2284112455544566E-2</v>
      </c>
      <c r="O39" s="51">
        <f t="shared" si="3"/>
        <v>0.5</v>
      </c>
    </row>
    <row r="40" spans="1:15">
      <c r="A40" s="13">
        <v>220</v>
      </c>
      <c r="B40" s="13">
        <v>223</v>
      </c>
      <c r="C40" s="14" t="s">
        <v>91</v>
      </c>
      <c r="D40" s="15">
        <v>3.2191924882429487E-2</v>
      </c>
      <c r="E40" s="15">
        <v>4.3679399498713772E-3</v>
      </c>
      <c r="F40" s="15">
        <v>2.7606688053461191E-5</v>
      </c>
      <c r="G40" s="54">
        <v>1</v>
      </c>
      <c r="H40" s="54">
        <v>0.5</v>
      </c>
      <c r="I40" s="54">
        <v>0.5</v>
      </c>
      <c r="J40" s="11">
        <f t="shared" si="0"/>
        <v>2</v>
      </c>
      <c r="K40" s="12">
        <f t="shared" si="4"/>
        <v>3.2191924882429487E-2</v>
      </c>
      <c r="L40" s="12">
        <f t="shared" si="4"/>
        <v>2.1839699749356886E-3</v>
      </c>
      <c r="M40" s="12">
        <f t="shared" si="4"/>
        <v>1.3803344026730595E-5</v>
      </c>
      <c r="N40" s="18">
        <f t="shared" si="2"/>
        <v>3.4389698201391906E-2</v>
      </c>
      <c r="O40" s="51">
        <f t="shared" si="3"/>
        <v>0.25</v>
      </c>
    </row>
    <row r="41" spans="1:15">
      <c r="A41" s="13">
        <v>221</v>
      </c>
      <c r="B41" s="13">
        <v>227</v>
      </c>
      <c r="C41" s="14" t="s">
        <v>92</v>
      </c>
      <c r="D41" s="15">
        <v>2.2502790939413639E-2</v>
      </c>
      <c r="E41" s="15">
        <v>1.3603098157388964E-4</v>
      </c>
      <c r="F41" s="15">
        <v>3.1492671314282989E-7</v>
      </c>
      <c r="G41" s="54">
        <v>2</v>
      </c>
      <c r="H41" s="54">
        <v>0.5</v>
      </c>
      <c r="I41" s="54">
        <v>2.5</v>
      </c>
      <c r="J41" s="11">
        <f t="shared" si="0"/>
        <v>5</v>
      </c>
      <c r="K41" s="12">
        <f t="shared" si="4"/>
        <v>4.5005581878827278E-2</v>
      </c>
      <c r="L41" s="12">
        <f t="shared" si="4"/>
        <v>6.8015490786944822E-5</v>
      </c>
      <c r="M41" s="12">
        <f t="shared" si="4"/>
        <v>7.8731678285707469E-7</v>
      </c>
      <c r="N41" s="18">
        <f t="shared" si="2"/>
        <v>4.507438468639708E-2</v>
      </c>
      <c r="O41" s="51">
        <f t="shared" si="3"/>
        <v>0.5</v>
      </c>
    </row>
    <row r="42" spans="1:15">
      <c r="A42" s="13">
        <v>224</v>
      </c>
      <c r="B42" s="13">
        <v>232</v>
      </c>
      <c r="C42" s="14" t="s">
        <v>93</v>
      </c>
      <c r="D42" s="15">
        <v>4.9135610774083904E-2</v>
      </c>
      <c r="E42" s="15">
        <v>2.3101563945352509E-4</v>
      </c>
      <c r="F42" s="15">
        <v>2.7191602025306509E-6</v>
      </c>
      <c r="G42" s="54">
        <v>0</v>
      </c>
      <c r="H42" s="54">
        <v>0</v>
      </c>
      <c r="I42" s="54">
        <v>7</v>
      </c>
      <c r="J42" s="11">
        <f t="shared" si="0"/>
        <v>7</v>
      </c>
      <c r="K42" s="12">
        <f t="shared" si="4"/>
        <v>0</v>
      </c>
      <c r="L42" s="12">
        <f t="shared" si="4"/>
        <v>0</v>
      </c>
      <c r="M42" s="12">
        <f t="shared" si="4"/>
        <v>1.9034121417714558E-5</v>
      </c>
      <c r="N42" s="18"/>
      <c r="O42" s="51">
        <f t="shared" si="3"/>
        <v>1</v>
      </c>
    </row>
    <row r="43" spans="1:15">
      <c r="A43" s="13">
        <v>228</v>
      </c>
      <c r="B43" s="13">
        <v>233</v>
      </c>
      <c r="C43" s="14" t="s">
        <v>94</v>
      </c>
      <c r="D43" s="15">
        <v>0.52991507532807813</v>
      </c>
      <c r="E43" s="15">
        <v>4.0213188632377557E-2</v>
      </c>
      <c r="F43" s="15">
        <v>3.6470221492815548E-6</v>
      </c>
      <c r="G43" s="54">
        <v>0</v>
      </c>
      <c r="H43" s="54">
        <v>0</v>
      </c>
      <c r="I43" s="54">
        <v>4</v>
      </c>
      <c r="J43" s="11">
        <f t="shared" si="0"/>
        <v>4</v>
      </c>
      <c r="K43" s="12">
        <f t="shared" si="4"/>
        <v>0</v>
      </c>
      <c r="L43" s="12">
        <f t="shared" si="4"/>
        <v>0</v>
      </c>
      <c r="M43" s="12">
        <f t="shared" si="4"/>
        <v>1.4588088597126219E-5</v>
      </c>
      <c r="N43" s="18"/>
      <c r="O43" s="51">
        <f t="shared" si="3"/>
        <v>1</v>
      </c>
    </row>
    <row r="44" spans="1:15">
      <c r="A44" s="13">
        <v>234</v>
      </c>
      <c r="B44" s="13">
        <v>243</v>
      </c>
      <c r="C44" s="14" t="s">
        <v>95</v>
      </c>
      <c r="D44" s="15">
        <v>2.7787155608130481E-2</v>
      </c>
      <c r="E44" s="15">
        <v>5.5245475252982445E-4</v>
      </c>
      <c r="F44" s="15">
        <v>6.174512687070562E-6</v>
      </c>
      <c r="G44" s="54">
        <v>1</v>
      </c>
      <c r="H44" s="54">
        <v>1</v>
      </c>
      <c r="I44" s="54">
        <v>5</v>
      </c>
      <c r="J44" s="11">
        <f t="shared" si="0"/>
        <v>7</v>
      </c>
      <c r="K44" s="12">
        <f t="shared" si="4"/>
        <v>2.7787155608130481E-2</v>
      </c>
      <c r="L44" s="12">
        <f t="shared" si="4"/>
        <v>5.5245475252982445E-4</v>
      </c>
      <c r="M44" s="12">
        <f t="shared" si="4"/>
        <v>3.0872563435352809E-5</v>
      </c>
      <c r="N44" s="18">
        <f t="shared" si="2"/>
        <v>2.8370482924095657E-2</v>
      </c>
      <c r="O44" s="51">
        <f t="shared" si="3"/>
        <v>0.7142857142857143</v>
      </c>
    </row>
    <row r="45" spans="1:15">
      <c r="A45" s="13">
        <v>243</v>
      </c>
      <c r="B45" s="13">
        <v>254</v>
      </c>
      <c r="C45" s="14" t="s">
        <v>96</v>
      </c>
      <c r="D45" s="15">
        <v>0.38813243338530462</v>
      </c>
      <c r="E45" s="15">
        <v>2.0066700827616108E-4</v>
      </c>
      <c r="F45" s="15">
        <v>0</v>
      </c>
      <c r="G45" s="54">
        <v>0.5</v>
      </c>
      <c r="H45" s="54">
        <v>0</v>
      </c>
      <c r="I45" s="54">
        <v>9.5</v>
      </c>
      <c r="J45" s="11">
        <f t="shared" si="0"/>
        <v>10</v>
      </c>
      <c r="K45" s="12">
        <f t="shared" si="4"/>
        <v>0.19406621669265231</v>
      </c>
      <c r="L45" s="12">
        <f t="shared" si="4"/>
        <v>0</v>
      </c>
      <c r="M45" s="12">
        <f t="shared" si="4"/>
        <v>0</v>
      </c>
      <c r="N45" s="18">
        <f t="shared" si="2"/>
        <v>0.19406621669265231</v>
      </c>
      <c r="O45" s="51">
        <f t="shared" si="3"/>
        <v>0.95</v>
      </c>
    </row>
    <row r="46" spans="1:15">
      <c r="A46" s="9">
        <v>244</v>
      </c>
      <c r="B46" s="9">
        <v>255</v>
      </c>
      <c r="C46" s="10" t="s">
        <v>52</v>
      </c>
      <c r="D46" s="15">
        <v>0.38813606573216075</v>
      </c>
      <c r="E46" s="15">
        <v>2.0200914588267428E-4</v>
      </c>
      <c r="F46" s="15">
        <v>2.7428059641574815E-6</v>
      </c>
      <c r="G46" s="54">
        <v>1</v>
      </c>
      <c r="H46" s="54">
        <v>0</v>
      </c>
      <c r="I46" s="54">
        <v>9</v>
      </c>
      <c r="J46" s="11">
        <f t="shared" si="0"/>
        <v>10</v>
      </c>
      <c r="K46" s="12">
        <f t="shared" si="4"/>
        <v>0.38813606573216075</v>
      </c>
      <c r="L46" s="12">
        <f t="shared" si="4"/>
        <v>0</v>
      </c>
      <c r="M46" s="12">
        <f t="shared" si="4"/>
        <v>2.4685253677417334E-5</v>
      </c>
      <c r="N46" s="18">
        <f t="shared" si="2"/>
        <v>0.38816075098583819</v>
      </c>
      <c r="O46" s="51">
        <f t="shared" si="3"/>
        <v>0.9</v>
      </c>
    </row>
    <row r="47" spans="1:15">
      <c r="A47" s="7">
        <v>256</v>
      </c>
      <c r="B47" s="7">
        <v>267</v>
      </c>
      <c r="C47" s="8" t="s">
        <v>53</v>
      </c>
      <c r="D47" s="15">
        <v>4.3679679644550641E-2</v>
      </c>
      <c r="E47" s="15">
        <v>3.8754409780851418E-5</v>
      </c>
      <c r="F47" s="15">
        <v>9.9292905242230965E-6</v>
      </c>
      <c r="G47" s="54">
        <v>3</v>
      </c>
      <c r="H47" s="54">
        <v>0</v>
      </c>
      <c r="I47" s="54">
        <v>7</v>
      </c>
      <c r="J47" s="11">
        <f t="shared" si="0"/>
        <v>10</v>
      </c>
      <c r="K47" s="12">
        <f t="shared" si="4"/>
        <v>0.13103903893365193</v>
      </c>
      <c r="L47" s="12">
        <f t="shared" si="4"/>
        <v>0</v>
      </c>
      <c r="M47" s="12">
        <f t="shared" si="4"/>
        <v>6.9505033669561679E-5</v>
      </c>
      <c r="N47" s="18">
        <f t="shared" si="2"/>
        <v>0.13110854396732149</v>
      </c>
      <c r="O47" s="51">
        <f t="shared" si="3"/>
        <v>0.7</v>
      </c>
    </row>
    <row r="48" spans="1:15">
      <c r="A48" s="9">
        <v>257</v>
      </c>
      <c r="B48" s="9">
        <v>267</v>
      </c>
      <c r="C48" s="10" t="s">
        <v>55</v>
      </c>
      <c r="D48" s="15">
        <v>4.6271645264003493E-2</v>
      </c>
      <c r="E48" s="15">
        <v>3.7464592366342835E-4</v>
      </c>
      <c r="F48" s="15">
        <v>1.1855291759764662E-5</v>
      </c>
      <c r="G48" s="54">
        <v>3</v>
      </c>
      <c r="H48" s="54">
        <v>2.8946317601070364E-10</v>
      </c>
      <c r="I48" s="54">
        <v>6</v>
      </c>
      <c r="J48" s="11">
        <f t="shared" si="0"/>
        <v>9.0000000002894627</v>
      </c>
      <c r="K48" s="12">
        <f t="shared" si="4"/>
        <v>0.13881493579201049</v>
      </c>
      <c r="L48" s="12">
        <f t="shared" si="4"/>
        <v>1.084461989430796E-13</v>
      </c>
      <c r="M48" s="12">
        <f t="shared" si="4"/>
        <v>7.1131750558587971E-5</v>
      </c>
      <c r="N48" s="18">
        <f t="shared" si="2"/>
        <v>0.13888606754267752</v>
      </c>
      <c r="O48" s="51">
        <f t="shared" si="3"/>
        <v>0.666666666645225</v>
      </c>
    </row>
    <row r="49" spans="1:15">
      <c r="A49" s="7">
        <v>266</v>
      </c>
      <c r="B49" s="7">
        <v>273</v>
      </c>
      <c r="C49" s="8" t="s">
        <v>57</v>
      </c>
      <c r="D49" s="15">
        <v>5.4719693207577261E-2</v>
      </c>
      <c r="E49" s="15">
        <v>3.50269259098316E-7</v>
      </c>
      <c r="F49" s="15">
        <v>3.5026925909831612E-8</v>
      </c>
      <c r="G49" s="54">
        <v>0</v>
      </c>
      <c r="H49" s="54">
        <v>6</v>
      </c>
      <c r="I49" s="54">
        <v>0</v>
      </c>
      <c r="J49" s="11">
        <f t="shared" si="0"/>
        <v>6</v>
      </c>
      <c r="K49" s="12">
        <f t="shared" si="4"/>
        <v>0</v>
      </c>
      <c r="L49" s="12">
        <f t="shared" si="4"/>
        <v>2.101615554589896E-6</v>
      </c>
      <c r="M49" s="12">
        <f t="shared" si="4"/>
        <v>0</v>
      </c>
      <c r="N49" s="18">
        <f t="shared" si="2"/>
        <v>2.101615554589896E-6</v>
      </c>
      <c r="O49" s="51">
        <f t="shared" si="3"/>
        <v>0</v>
      </c>
    </row>
    <row r="50" spans="1:15">
      <c r="A50" s="9">
        <v>270</v>
      </c>
      <c r="B50" s="9">
        <v>275</v>
      </c>
      <c r="C50" s="10" t="s">
        <v>59</v>
      </c>
      <c r="D50" s="15">
        <v>6.9955541829477441E-2</v>
      </c>
      <c r="E50" s="15">
        <v>9.2869258551846678E-4</v>
      </c>
      <c r="F50" s="15">
        <v>1.2127515463656663E-6</v>
      </c>
      <c r="G50" s="54">
        <v>0.5</v>
      </c>
      <c r="H50" s="54">
        <v>0</v>
      </c>
      <c r="I50" s="54">
        <v>3.5</v>
      </c>
      <c r="J50" s="11">
        <f t="shared" si="0"/>
        <v>4</v>
      </c>
      <c r="K50" s="12">
        <f t="shared" si="4"/>
        <v>3.4977770914738721E-2</v>
      </c>
      <c r="L50" s="12">
        <f t="shared" si="4"/>
        <v>0</v>
      </c>
      <c r="M50" s="12">
        <f t="shared" si="4"/>
        <v>4.2446304122798323E-6</v>
      </c>
      <c r="N50" s="18">
        <f t="shared" si="2"/>
        <v>3.4982015545150999E-2</v>
      </c>
      <c r="O50" s="51">
        <f t="shared" si="3"/>
        <v>0.875</v>
      </c>
    </row>
    <row r="51" spans="1:15">
      <c r="A51" s="9">
        <v>274</v>
      </c>
      <c r="B51" s="9">
        <v>290</v>
      </c>
      <c r="C51" s="10" t="s">
        <v>60</v>
      </c>
      <c r="D51" s="15">
        <v>3.4435596452377717E-2</v>
      </c>
      <c r="E51" s="15">
        <v>7.300294444100515E-4</v>
      </c>
      <c r="F51" s="15">
        <v>8.3753880305204199E-6</v>
      </c>
      <c r="G51" s="54">
        <v>1.5</v>
      </c>
      <c r="H51" s="54">
        <v>1.5</v>
      </c>
      <c r="I51" s="54">
        <v>10</v>
      </c>
      <c r="J51" s="11">
        <f t="shared" si="0"/>
        <v>13</v>
      </c>
      <c r="K51" s="12">
        <f t="shared" si="4"/>
        <v>5.1653394678566576E-2</v>
      </c>
      <c r="L51" s="12">
        <f t="shared" si="4"/>
        <v>1.0950441666150773E-3</v>
      </c>
      <c r="M51" s="12">
        <f t="shared" si="4"/>
        <v>8.3753880305204202E-5</v>
      </c>
      <c r="N51" s="18">
        <f t="shared" si="2"/>
        <v>5.2832192725486858E-2</v>
      </c>
      <c r="O51" s="51">
        <f t="shared" si="3"/>
        <v>0.76923076923076927</v>
      </c>
    </row>
    <row r="52" spans="1:15">
      <c r="A52" s="9">
        <v>276</v>
      </c>
      <c r="B52" s="9">
        <v>290</v>
      </c>
      <c r="C52" s="10" t="s">
        <v>62</v>
      </c>
      <c r="D52" s="15">
        <v>3.3240782391578252E-2</v>
      </c>
      <c r="E52" s="15">
        <v>4.8470150375570288E-4</v>
      </c>
      <c r="F52" s="15">
        <v>2.6016052394616131E-5</v>
      </c>
      <c r="G52" s="54">
        <v>2</v>
      </c>
      <c r="H52" s="54">
        <v>3</v>
      </c>
      <c r="I52" s="54">
        <v>6</v>
      </c>
      <c r="J52" s="11">
        <f t="shared" si="0"/>
        <v>11</v>
      </c>
      <c r="K52" s="12">
        <f t="shared" si="4"/>
        <v>6.6481564783156505E-2</v>
      </c>
      <c r="L52" s="12">
        <f t="shared" si="4"/>
        <v>1.4541045112671086E-3</v>
      </c>
      <c r="M52" s="12">
        <f t="shared" si="4"/>
        <v>1.560963143676968E-4</v>
      </c>
      <c r="N52" s="18">
        <f t="shared" si="2"/>
        <v>6.8091765608791308E-2</v>
      </c>
      <c r="O52" s="51">
        <f t="shared" si="3"/>
        <v>0.54545454545454541</v>
      </c>
    </row>
    <row r="53" spans="1:15">
      <c r="A53" s="7">
        <v>279</v>
      </c>
      <c r="B53" s="7">
        <v>292</v>
      </c>
      <c r="C53" s="8" t="s">
        <v>64</v>
      </c>
      <c r="D53" s="15">
        <v>3.8113099250991329E-2</v>
      </c>
      <c r="E53" s="15">
        <v>1.5943447115951816E-4</v>
      </c>
      <c r="F53" s="15">
        <v>5.0743532383271183E-6</v>
      </c>
      <c r="G53" s="54">
        <v>1</v>
      </c>
      <c r="H53" s="54">
        <v>1.5</v>
      </c>
      <c r="I53" s="54">
        <v>7.5</v>
      </c>
      <c r="J53" s="11">
        <f t="shared" si="0"/>
        <v>10</v>
      </c>
      <c r="K53" s="12">
        <f t="shared" si="4"/>
        <v>3.8113099250991329E-2</v>
      </c>
      <c r="L53" s="12">
        <f t="shared" si="4"/>
        <v>2.3915170673927724E-4</v>
      </c>
      <c r="M53" s="12">
        <f t="shared" si="4"/>
        <v>3.8057649287453384E-5</v>
      </c>
      <c r="N53" s="18">
        <f t="shared" si="2"/>
        <v>3.8390308607018059E-2</v>
      </c>
      <c r="O53" s="51">
        <f t="shared" si="3"/>
        <v>0.75</v>
      </c>
    </row>
    <row r="54" spans="1:15">
      <c r="A54" s="7">
        <v>293</v>
      </c>
      <c r="B54" s="7">
        <v>296</v>
      </c>
      <c r="C54" s="8" t="s">
        <v>66</v>
      </c>
      <c r="D54" s="15">
        <v>0.53064694527731571</v>
      </c>
      <c r="E54" s="15">
        <v>2.428397860426126E-4</v>
      </c>
      <c r="F54" s="15">
        <v>6.0818293116929035E-6</v>
      </c>
      <c r="G54" s="54">
        <v>0</v>
      </c>
      <c r="H54" s="54">
        <v>0.5</v>
      </c>
      <c r="I54" s="54">
        <v>1.5</v>
      </c>
      <c r="J54" s="11">
        <f t="shared" si="0"/>
        <v>2</v>
      </c>
      <c r="K54" s="12">
        <f t="shared" si="4"/>
        <v>0</v>
      </c>
      <c r="L54" s="12">
        <f t="shared" si="4"/>
        <v>1.214198930213063E-4</v>
      </c>
      <c r="M54" s="12">
        <f t="shared" si="4"/>
        <v>9.1227439675393549E-6</v>
      </c>
      <c r="N54" s="18">
        <f t="shared" si="2"/>
        <v>1.3054263698884566E-4</v>
      </c>
      <c r="O54" s="51">
        <f t="shared" si="3"/>
        <v>0.75</v>
      </c>
    </row>
    <row r="55" spans="1:15">
      <c r="A55" s="49">
        <v>293</v>
      </c>
      <c r="B55" s="9">
        <v>301</v>
      </c>
      <c r="C55" s="10" t="s">
        <v>68</v>
      </c>
      <c r="D55" s="15">
        <v>4.3560452931697601E-2</v>
      </c>
      <c r="E55" s="15">
        <v>2.3038259137287426E-5</v>
      </c>
      <c r="F55" s="15">
        <v>6.8433650048443573E-6</v>
      </c>
      <c r="G55" s="54">
        <v>0.5</v>
      </c>
      <c r="H55" s="54">
        <v>0</v>
      </c>
      <c r="I55" s="54">
        <v>6.5</v>
      </c>
      <c r="J55" s="11">
        <f t="shared" si="0"/>
        <v>7</v>
      </c>
      <c r="K55" s="12">
        <f t="shared" si="4"/>
        <v>2.17802264658488E-2</v>
      </c>
      <c r="L55" s="12">
        <f t="shared" si="4"/>
        <v>0</v>
      </c>
      <c r="M55" s="12">
        <f t="shared" si="4"/>
        <v>4.4481872531488321E-5</v>
      </c>
      <c r="N55" s="18">
        <f t="shared" si="2"/>
        <v>2.1824708338380287E-2</v>
      </c>
      <c r="O55" s="51">
        <f t="shared" si="3"/>
        <v>0.9285714285714286</v>
      </c>
    </row>
    <row r="56" spans="1:15">
      <c r="A56" s="7">
        <v>296</v>
      </c>
      <c r="B56" s="7">
        <v>303</v>
      </c>
      <c r="C56" s="8" t="s">
        <v>70</v>
      </c>
      <c r="D56" s="15">
        <v>7.0052141523568812E-2</v>
      </c>
      <c r="E56" s="15">
        <v>8.5368554368435386E-7</v>
      </c>
      <c r="F56" s="15">
        <v>8.5368551145180752E-7</v>
      </c>
      <c r="G56" s="54">
        <v>0.5</v>
      </c>
      <c r="H56" s="54">
        <v>0</v>
      </c>
      <c r="I56" s="54">
        <v>5.5</v>
      </c>
      <c r="J56" s="11">
        <f t="shared" si="0"/>
        <v>6</v>
      </c>
      <c r="K56" s="12">
        <f t="shared" si="4"/>
        <v>3.5026070761784406E-2</v>
      </c>
      <c r="L56" s="12">
        <f t="shared" si="4"/>
        <v>0</v>
      </c>
      <c r="M56" s="12">
        <f t="shared" si="4"/>
        <v>4.6952703129849414E-6</v>
      </c>
      <c r="N56" s="18">
        <f t="shared" si="2"/>
        <v>3.5030766032097392E-2</v>
      </c>
      <c r="O56" s="51">
        <f t="shared" si="3"/>
        <v>0.91666666666666663</v>
      </c>
    </row>
    <row r="57" spans="1:15">
      <c r="A57" s="7">
        <v>297</v>
      </c>
      <c r="B57" s="7">
        <v>304</v>
      </c>
      <c r="C57" s="8" t="s">
        <v>71</v>
      </c>
      <c r="D57" s="15">
        <v>0.46345683502105361</v>
      </c>
      <c r="E57" s="15">
        <v>0.46345683502105395</v>
      </c>
      <c r="F57" s="15">
        <v>0</v>
      </c>
      <c r="G57" s="54">
        <v>0.5</v>
      </c>
      <c r="H57" s="54">
        <v>0</v>
      </c>
      <c r="I57" s="54">
        <v>5.5</v>
      </c>
      <c r="J57" s="11">
        <f t="shared" si="0"/>
        <v>6</v>
      </c>
      <c r="K57" s="12">
        <f t="shared" si="4"/>
        <v>0.23172841751052681</v>
      </c>
      <c r="L57" s="12">
        <f t="shared" si="4"/>
        <v>0</v>
      </c>
      <c r="M57" s="12">
        <f t="shared" si="4"/>
        <v>0</v>
      </c>
      <c r="N57" s="18">
        <f t="shared" si="2"/>
        <v>0.23172841751052681</v>
      </c>
      <c r="O57" s="51">
        <f t="shared" si="3"/>
        <v>0.91666666666666663</v>
      </c>
    </row>
    <row r="58" spans="1:15">
      <c r="A58" s="9">
        <v>304</v>
      </c>
      <c r="B58" s="9">
        <v>307</v>
      </c>
      <c r="C58" s="10" t="s">
        <v>73</v>
      </c>
      <c r="D58" s="15">
        <v>2.2119033597363648E-2</v>
      </c>
      <c r="E58" s="15">
        <v>6.7106844088433504E-4</v>
      </c>
      <c r="F58" s="15">
        <v>4.9304508155850238E-5</v>
      </c>
      <c r="G58" s="54">
        <v>0.5</v>
      </c>
      <c r="H58" s="54">
        <v>0.5</v>
      </c>
      <c r="I58" s="54">
        <v>1</v>
      </c>
      <c r="J58" s="11">
        <f t="shared" si="0"/>
        <v>2</v>
      </c>
      <c r="K58" s="12">
        <f t="shared" si="4"/>
        <v>1.1059516798681824E-2</v>
      </c>
      <c r="L58" s="12">
        <f t="shared" si="4"/>
        <v>3.3553422044216752E-4</v>
      </c>
      <c r="M58" s="12">
        <f t="shared" si="4"/>
        <v>4.9304508155850238E-5</v>
      </c>
      <c r="N58" s="18">
        <f t="shared" si="2"/>
        <v>1.1444355527279843E-2</v>
      </c>
      <c r="O58" s="51">
        <f t="shared" si="3"/>
        <v>0.5</v>
      </c>
    </row>
  </sheetData>
  <conditionalFormatting sqref="O1:O1048576">
    <cfRule type="cellIs" dxfId="1" priority="1" operator="greaterThan">
      <formula>0.85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EF94-B51A-244B-953D-4FBC603B9805}">
  <dimension ref="A1:AL58"/>
  <sheetViews>
    <sheetView topLeftCell="A18" zoomScale="54" zoomScaleNormal="54" workbookViewId="0">
      <selection activeCell="A7" sqref="A7"/>
    </sheetView>
  </sheetViews>
  <sheetFormatPr baseColWidth="10" defaultRowHeight="16"/>
  <cols>
    <col min="1" max="2" width="8.33203125" style="2" bestFit="1" customWidth="1"/>
    <col min="3" max="3" width="22.5" style="2" bestFit="1" customWidth="1"/>
    <col min="4" max="13" width="10.83203125" style="2"/>
    <col min="15" max="15" width="10.83203125" style="52"/>
    <col min="16" max="18" width="10.83203125" style="2"/>
    <col min="19" max="19" width="10.83203125" style="3"/>
    <col min="20" max="23" width="10.83203125" style="2"/>
    <col min="24" max="24" width="22" style="2" customWidth="1"/>
    <col min="25" max="16384" width="10.83203125" style="2"/>
  </cols>
  <sheetData>
    <row r="1" spans="1:25">
      <c r="A1" s="7" t="s">
        <v>97</v>
      </c>
      <c r="B1" s="7" t="s">
        <v>98</v>
      </c>
      <c r="C1" s="8" t="s">
        <v>99</v>
      </c>
      <c r="D1" s="8" t="s">
        <v>3</v>
      </c>
      <c r="E1" s="8" t="s">
        <v>4</v>
      </c>
      <c r="F1" s="8" t="s">
        <v>5</v>
      </c>
      <c r="G1" s="8" t="s">
        <v>0</v>
      </c>
      <c r="H1" s="8" t="s">
        <v>1</v>
      </c>
      <c r="I1" s="8" t="s">
        <v>2</v>
      </c>
      <c r="J1" s="8" t="s">
        <v>48</v>
      </c>
      <c r="K1" s="8" t="s">
        <v>45</v>
      </c>
      <c r="L1" s="8" t="s">
        <v>46</v>
      </c>
      <c r="M1" s="8" t="s">
        <v>47</v>
      </c>
      <c r="N1" s="17" t="s">
        <v>101</v>
      </c>
      <c r="O1" s="50"/>
      <c r="P1" s="2" t="s">
        <v>24</v>
      </c>
      <c r="Q1" s="1" t="s">
        <v>16</v>
      </c>
      <c r="S1" s="3" t="s">
        <v>27</v>
      </c>
      <c r="X1" s="2" t="s">
        <v>30</v>
      </c>
    </row>
    <row r="2" spans="1:25">
      <c r="A2" s="7">
        <v>63</v>
      </c>
      <c r="B2" s="7">
        <v>67</v>
      </c>
      <c r="C2" s="8" t="s">
        <v>49</v>
      </c>
      <c r="D2" s="19">
        <v>2.5638858524239385E-2</v>
      </c>
      <c r="E2" s="19">
        <v>3.8042370922483442E-5</v>
      </c>
      <c r="F2" s="19">
        <v>1.4231352866130129E-6</v>
      </c>
      <c r="G2" s="20">
        <v>0</v>
      </c>
      <c r="H2" s="20">
        <v>2.2685201884427776E-11</v>
      </c>
      <c r="I2" s="20">
        <v>3</v>
      </c>
      <c r="J2" s="11">
        <f t="shared" ref="J2:J33" si="0">SUM(G2:I2)</f>
        <v>3.0000000000226854</v>
      </c>
      <c r="K2" s="12">
        <f t="shared" ref="K2:M33" si="1">D2*G2</f>
        <v>0</v>
      </c>
      <c r="L2" s="12">
        <f t="shared" si="1"/>
        <v>8.6299886453882179E-16</v>
      </c>
      <c r="M2" s="12">
        <f t="shared" si="1"/>
        <v>4.269405859839039E-6</v>
      </c>
      <c r="N2" s="18"/>
      <c r="O2" s="51">
        <f>I2/J2</f>
        <v>0.99999999999243816</v>
      </c>
      <c r="Q2" s="2">
        <f t="shared" ref="Q2:Q15" si="2">LEN(A2)</f>
        <v>2</v>
      </c>
      <c r="S2" s="3" t="s">
        <v>25</v>
      </c>
      <c r="T2" s="2" t="s">
        <v>26</v>
      </c>
    </row>
    <row r="3" spans="1:25">
      <c r="A3" s="7">
        <v>72</v>
      </c>
      <c r="B3" s="7">
        <v>76</v>
      </c>
      <c r="C3" s="8" t="s">
        <v>50</v>
      </c>
      <c r="D3" s="19">
        <v>0.23372624223369978</v>
      </c>
      <c r="E3" s="19">
        <v>1.3068623985058793E-3</v>
      </c>
      <c r="F3" s="19">
        <v>3.6473075590716498E-7</v>
      </c>
      <c r="G3" s="20">
        <v>1.5</v>
      </c>
      <c r="H3" s="20">
        <v>0</v>
      </c>
      <c r="I3" s="20">
        <v>0.51433909093892682</v>
      </c>
      <c r="J3" s="11">
        <f t="shared" si="0"/>
        <v>2.0143390909389267</v>
      </c>
      <c r="K3" s="12">
        <f t="shared" si="1"/>
        <v>0.35058936335054969</v>
      </c>
      <c r="L3" s="12">
        <f t="shared" si="1"/>
        <v>0</v>
      </c>
      <c r="M3" s="12">
        <f t="shared" si="1"/>
        <v>1.8759528543075885E-7</v>
      </c>
      <c r="N3" s="18">
        <f t="shared" ref="N3:N58" si="3">SUM(K3:M3)</f>
        <v>0.3505895509458351</v>
      </c>
      <c r="O3" s="51">
        <f t="shared" ref="O3:O58" si="4">I3/J3</f>
        <v>0.25533888174665881</v>
      </c>
      <c r="Q3" s="2">
        <f t="shared" si="2"/>
        <v>2</v>
      </c>
      <c r="S3" s="3" t="s">
        <v>19</v>
      </c>
      <c r="T3" s="2">
        <v>4</v>
      </c>
      <c r="X3" s="2" t="s">
        <v>29</v>
      </c>
      <c r="Y3" s="2">
        <v>330</v>
      </c>
    </row>
    <row r="4" spans="1:25">
      <c r="A4" s="7">
        <v>72</v>
      </c>
      <c r="B4" s="7">
        <v>81</v>
      </c>
      <c r="C4" s="8" t="s">
        <v>7</v>
      </c>
      <c r="D4" s="19">
        <v>3.0532989673892799E-2</v>
      </c>
      <c r="E4" s="19">
        <v>3.0055957860296209E-4</v>
      </c>
      <c r="F4" s="19">
        <v>2.0845382446375636E-5</v>
      </c>
      <c r="G4" s="20">
        <v>3</v>
      </c>
      <c r="H4" s="20">
        <v>3</v>
      </c>
      <c r="I4" s="20">
        <v>1</v>
      </c>
      <c r="J4" s="11">
        <f t="shared" si="0"/>
        <v>7</v>
      </c>
      <c r="K4" s="12">
        <f t="shared" si="1"/>
        <v>9.1598969021678397E-2</v>
      </c>
      <c r="L4" s="12">
        <f t="shared" si="1"/>
        <v>9.016787358088862E-4</v>
      </c>
      <c r="M4" s="12">
        <f t="shared" si="1"/>
        <v>2.0845382446375636E-5</v>
      </c>
      <c r="N4" s="18">
        <f t="shared" si="3"/>
        <v>9.2521493139933658E-2</v>
      </c>
      <c r="O4" s="51">
        <f t="shared" si="4"/>
        <v>0.14285714285714285</v>
      </c>
      <c r="Q4" s="2">
        <f t="shared" si="2"/>
        <v>2</v>
      </c>
      <c r="S4" s="3" t="s">
        <v>20</v>
      </c>
      <c r="T4" s="2">
        <v>11</v>
      </c>
      <c r="X4" s="2" t="s">
        <v>28</v>
      </c>
      <c r="Y4" s="2">
        <v>269</v>
      </c>
    </row>
    <row r="5" spans="1:25">
      <c r="A5" s="9">
        <v>72</v>
      </c>
      <c r="B5" s="9">
        <v>82</v>
      </c>
      <c r="C5" s="10" t="s">
        <v>77</v>
      </c>
      <c r="D5" s="19">
        <v>4.4926599083373826E-2</v>
      </c>
      <c r="E5" s="29">
        <v>9.7717614882757739E-4</v>
      </c>
      <c r="F5" s="19">
        <v>5.7278445536012377E-7</v>
      </c>
      <c r="G5" s="20">
        <v>1.5</v>
      </c>
      <c r="H5" s="20">
        <v>2.0233684045901339</v>
      </c>
      <c r="I5" s="20">
        <v>4.5</v>
      </c>
      <c r="J5" s="11">
        <f t="shared" si="0"/>
        <v>8.0233684045901335</v>
      </c>
      <c r="K5" s="12">
        <f t="shared" si="1"/>
        <v>6.7389898625060743E-2</v>
      </c>
      <c r="L5" s="12">
        <f t="shared" si="1"/>
        <v>1.9771873452567863E-3</v>
      </c>
      <c r="M5" s="12">
        <f t="shared" si="1"/>
        <v>2.5775300491205569E-6</v>
      </c>
      <c r="N5" s="18">
        <f t="shared" si="3"/>
        <v>6.9369663500366649E-2</v>
      </c>
      <c r="O5" s="51">
        <f t="shared" si="4"/>
        <v>0.5608616946251116</v>
      </c>
      <c r="Q5" s="2">
        <f t="shared" si="2"/>
        <v>2</v>
      </c>
      <c r="S5" s="3" t="s">
        <v>21</v>
      </c>
      <c r="T5" s="2">
        <v>11</v>
      </c>
      <c r="X5" s="2" t="s">
        <v>31</v>
      </c>
      <c r="Y5" s="2">
        <v>61</v>
      </c>
    </row>
    <row r="6" spans="1:25">
      <c r="A6" s="13">
        <v>72</v>
      </c>
      <c r="B6" s="13">
        <v>84</v>
      </c>
      <c r="C6" s="14" t="s">
        <v>79</v>
      </c>
      <c r="D6" s="19">
        <v>0.68946399078067233</v>
      </c>
      <c r="E6" s="19">
        <v>5.7335762813296126E-4</v>
      </c>
      <c r="F6" s="19">
        <v>2.2984621894595861E-5</v>
      </c>
      <c r="G6" s="20">
        <v>2</v>
      </c>
      <c r="H6" s="20">
        <v>4</v>
      </c>
      <c r="I6" s="20">
        <v>4</v>
      </c>
      <c r="J6" s="11">
        <f t="shared" si="0"/>
        <v>10</v>
      </c>
      <c r="K6" s="12">
        <f t="shared" si="1"/>
        <v>1.3789279815613447</v>
      </c>
      <c r="L6" s="12">
        <f t="shared" si="1"/>
        <v>2.293430512531845E-3</v>
      </c>
      <c r="M6" s="12">
        <f t="shared" si="1"/>
        <v>9.1938487578383443E-5</v>
      </c>
      <c r="N6" s="18">
        <f t="shared" si="3"/>
        <v>1.381313350561455</v>
      </c>
      <c r="O6" s="51">
        <f t="shared" si="4"/>
        <v>0.4</v>
      </c>
      <c r="Q6" s="2">
        <f t="shared" si="2"/>
        <v>2</v>
      </c>
      <c r="S6" s="3" t="s">
        <v>22</v>
      </c>
      <c r="T6" s="2">
        <v>6</v>
      </c>
      <c r="X6" s="2" t="s">
        <v>32</v>
      </c>
      <c r="Y6" s="2">
        <v>128</v>
      </c>
    </row>
    <row r="7" spans="1:25">
      <c r="A7" s="13">
        <v>77</v>
      </c>
      <c r="B7" s="13">
        <v>82</v>
      </c>
      <c r="C7" s="14" t="s">
        <v>80</v>
      </c>
      <c r="D7" s="19">
        <v>1.7890461773024328E-2</v>
      </c>
      <c r="E7" s="19">
        <v>3.1342742295976321E-4</v>
      </c>
      <c r="F7" s="19">
        <v>8.8106138966950886E-7</v>
      </c>
      <c r="G7" s="20">
        <v>1</v>
      </c>
      <c r="H7" s="20">
        <v>0.99822391998986093</v>
      </c>
      <c r="I7" s="20">
        <v>3</v>
      </c>
      <c r="J7" s="11">
        <f t="shared" si="0"/>
        <v>4.9982239199898615</v>
      </c>
      <c r="K7" s="12">
        <f t="shared" si="1"/>
        <v>1.7890461773024328E-2</v>
      </c>
      <c r="L7" s="12">
        <f t="shared" si="1"/>
        <v>3.1287075077921498E-4</v>
      </c>
      <c r="M7" s="12">
        <f t="shared" si="1"/>
        <v>2.6431841690085267E-6</v>
      </c>
      <c r="N7" s="18">
        <f t="shared" si="3"/>
        <v>1.8205975707972555E-2</v>
      </c>
      <c r="O7" s="51">
        <f t="shared" si="4"/>
        <v>0.60021320533516342</v>
      </c>
      <c r="Q7" s="2">
        <f t="shared" si="2"/>
        <v>2</v>
      </c>
      <c r="S7" s="3" t="s">
        <v>23</v>
      </c>
      <c r="T7" s="2">
        <v>1</v>
      </c>
      <c r="X7" s="2" t="s">
        <v>33</v>
      </c>
      <c r="Y7" s="2">
        <f>282/2</f>
        <v>141</v>
      </c>
    </row>
    <row r="8" spans="1:25">
      <c r="A8" s="13">
        <v>77</v>
      </c>
      <c r="B8" s="13">
        <v>84</v>
      </c>
      <c r="C8" s="14" t="s">
        <v>82</v>
      </c>
      <c r="D8" s="19">
        <v>2.4312677938522941E-2</v>
      </c>
      <c r="E8" s="19">
        <v>2.8169464606789312E-4</v>
      </c>
      <c r="F8" s="19">
        <v>9.1553235650831296E-7</v>
      </c>
      <c r="G8" s="20">
        <v>1</v>
      </c>
      <c r="H8" s="20">
        <v>1</v>
      </c>
      <c r="I8" s="20">
        <v>5</v>
      </c>
      <c r="J8" s="11">
        <f t="shared" si="0"/>
        <v>7</v>
      </c>
      <c r="K8" s="12">
        <f t="shared" si="1"/>
        <v>2.4312677938522941E-2</v>
      </c>
      <c r="L8" s="12">
        <f t="shared" si="1"/>
        <v>2.8169464606789312E-4</v>
      </c>
      <c r="M8" s="12">
        <f t="shared" si="1"/>
        <v>4.5776617825415648E-6</v>
      </c>
      <c r="N8" s="18">
        <f t="shared" si="3"/>
        <v>2.4598950246373374E-2</v>
      </c>
      <c r="O8" s="51">
        <f t="shared" si="4"/>
        <v>0.7142857142857143</v>
      </c>
      <c r="Q8" s="2">
        <f t="shared" si="2"/>
        <v>2</v>
      </c>
      <c r="X8" s="2" t="s">
        <v>36</v>
      </c>
      <c r="Y8" s="2">
        <v>197</v>
      </c>
    </row>
    <row r="9" spans="1:25">
      <c r="A9" s="13">
        <v>79</v>
      </c>
      <c r="B9" s="13">
        <v>84</v>
      </c>
      <c r="C9" s="14" t="s">
        <v>85</v>
      </c>
      <c r="D9" s="19">
        <v>3.785130663016581E-2</v>
      </c>
      <c r="E9" s="19">
        <v>3.539301339030774E-4</v>
      </c>
      <c r="F9" s="19">
        <v>1.6067898817913793E-6</v>
      </c>
      <c r="G9" s="20">
        <v>0</v>
      </c>
      <c r="H9" s="20">
        <v>0.5</v>
      </c>
      <c r="I9" s="20">
        <v>3.5</v>
      </c>
      <c r="J9" s="11">
        <f t="shared" si="0"/>
        <v>4</v>
      </c>
      <c r="K9" s="12">
        <f t="shared" si="1"/>
        <v>0</v>
      </c>
      <c r="L9" s="12">
        <f t="shared" si="1"/>
        <v>1.769650669515387E-4</v>
      </c>
      <c r="M9" s="12">
        <f t="shared" si="1"/>
        <v>5.6237645862698278E-6</v>
      </c>
      <c r="N9" s="18">
        <f t="shared" si="3"/>
        <v>1.8258883153780852E-4</v>
      </c>
      <c r="O9" s="51">
        <f t="shared" si="4"/>
        <v>0.875</v>
      </c>
      <c r="Q9" s="2">
        <f t="shared" si="2"/>
        <v>2</v>
      </c>
      <c r="X9" s="2" t="s">
        <v>37</v>
      </c>
      <c r="Y9" s="2">
        <v>30</v>
      </c>
    </row>
    <row r="10" spans="1:25">
      <c r="A10" s="13">
        <v>82</v>
      </c>
      <c r="B10" s="13">
        <v>93</v>
      </c>
      <c r="C10" s="14" t="s">
        <v>6</v>
      </c>
      <c r="D10" s="19">
        <v>6.3169090930140795E-2</v>
      </c>
      <c r="E10" s="19">
        <v>5.3839147550816197E-4</v>
      </c>
      <c r="F10" s="19">
        <v>1.7663457592116248E-5</v>
      </c>
      <c r="G10" s="20">
        <v>1.5</v>
      </c>
      <c r="H10" s="20">
        <v>1</v>
      </c>
      <c r="I10" s="20">
        <v>7.5</v>
      </c>
      <c r="J10" s="11">
        <f t="shared" si="0"/>
        <v>10</v>
      </c>
      <c r="K10" s="12">
        <f t="shared" si="1"/>
        <v>9.4753636395211199E-2</v>
      </c>
      <c r="L10" s="12">
        <f t="shared" si="1"/>
        <v>5.3839147550816197E-4</v>
      </c>
      <c r="M10" s="12">
        <f t="shared" si="1"/>
        <v>1.3247593194087187E-4</v>
      </c>
      <c r="N10" s="18">
        <f t="shared" si="3"/>
        <v>9.5424503802660238E-2</v>
      </c>
      <c r="O10" s="51">
        <f t="shared" si="4"/>
        <v>0.75</v>
      </c>
      <c r="Q10" s="2">
        <f t="shared" si="2"/>
        <v>2</v>
      </c>
      <c r="X10" s="2" t="s">
        <v>34</v>
      </c>
      <c r="Y10" s="2">
        <v>93</v>
      </c>
    </row>
    <row r="11" spans="1:25">
      <c r="A11" s="13">
        <v>87</v>
      </c>
      <c r="B11" s="13">
        <v>93</v>
      </c>
      <c r="C11" s="14" t="s">
        <v>88</v>
      </c>
      <c r="D11" s="19">
        <v>0.52991621299038005</v>
      </c>
      <c r="E11" s="19">
        <v>3.1525357030117633E-4</v>
      </c>
      <c r="F11" s="19">
        <v>7.5952072990832481E-6</v>
      </c>
      <c r="G11" s="20">
        <v>1.0154280534112974</v>
      </c>
      <c r="H11" s="20">
        <v>2</v>
      </c>
      <c r="I11" s="20">
        <v>2</v>
      </c>
      <c r="J11" s="11">
        <f t="shared" si="0"/>
        <v>5.0154280534112976</v>
      </c>
      <c r="K11" s="12">
        <f t="shared" si="1"/>
        <v>0.53809178862790807</v>
      </c>
      <c r="L11" s="12">
        <f t="shared" si="1"/>
        <v>6.3050714060235266E-4</v>
      </c>
      <c r="M11" s="12">
        <f t="shared" si="1"/>
        <v>1.5190414598166496E-5</v>
      </c>
      <c r="N11" s="18">
        <f t="shared" si="3"/>
        <v>0.53873748618310857</v>
      </c>
      <c r="O11" s="51">
        <f t="shared" si="4"/>
        <v>0.39876955240932593</v>
      </c>
      <c r="Q11" s="2">
        <f t="shared" si="2"/>
        <v>2</v>
      </c>
      <c r="X11" s="2" t="s">
        <v>35</v>
      </c>
      <c r="Y11" s="2">
        <v>104</v>
      </c>
    </row>
    <row r="12" spans="1:25">
      <c r="A12" s="13">
        <v>94</v>
      </c>
      <c r="B12" s="13">
        <v>98</v>
      </c>
      <c r="C12" s="14" t="s">
        <v>11</v>
      </c>
      <c r="D12" s="19">
        <v>2.4141652530719961E-2</v>
      </c>
      <c r="E12" s="19">
        <v>3.7943795889819374E-5</v>
      </c>
      <c r="F12" s="19">
        <v>9.5431779985242621E-6</v>
      </c>
      <c r="G12" s="20">
        <v>1.4699806077582174</v>
      </c>
      <c r="H12" s="20">
        <v>0</v>
      </c>
      <c r="I12" s="20">
        <v>1.5</v>
      </c>
      <c r="J12" s="11">
        <f t="shared" si="0"/>
        <v>2.9699806077582176</v>
      </c>
      <c r="K12" s="12">
        <f t="shared" si="1"/>
        <v>3.5487761059395433E-2</v>
      </c>
      <c r="L12" s="12">
        <f t="shared" si="1"/>
        <v>0</v>
      </c>
      <c r="M12" s="12">
        <f t="shared" si="1"/>
        <v>1.4314766997786393E-5</v>
      </c>
      <c r="N12" s="18">
        <f t="shared" si="3"/>
        <v>3.5502075826393219E-2</v>
      </c>
      <c r="O12" s="51">
        <f t="shared" si="4"/>
        <v>0.50505380273584366</v>
      </c>
      <c r="Q12" s="2">
        <f t="shared" si="2"/>
        <v>2</v>
      </c>
    </row>
    <row r="13" spans="1:25">
      <c r="A13" s="13">
        <v>98</v>
      </c>
      <c r="B13" s="13">
        <v>105</v>
      </c>
      <c r="C13" s="14" t="s">
        <v>14</v>
      </c>
      <c r="D13" s="19">
        <v>7.0230196851722743E-2</v>
      </c>
      <c r="E13" s="19">
        <v>4.029552178496893E-5</v>
      </c>
      <c r="F13" s="19">
        <v>3.6990276500605164E-5</v>
      </c>
      <c r="G13" s="20">
        <v>5</v>
      </c>
      <c r="H13" s="20">
        <v>0</v>
      </c>
      <c r="I13" s="20">
        <v>1</v>
      </c>
      <c r="J13" s="11">
        <f t="shared" si="0"/>
        <v>6</v>
      </c>
      <c r="K13" s="12">
        <f t="shared" si="1"/>
        <v>0.35115098425861369</v>
      </c>
      <c r="L13" s="12">
        <f t="shared" si="1"/>
        <v>0</v>
      </c>
      <c r="M13" s="12">
        <f t="shared" si="1"/>
        <v>3.6990276500605164E-5</v>
      </c>
      <c r="N13" s="18">
        <f t="shared" si="3"/>
        <v>0.3511879745351143</v>
      </c>
      <c r="O13" s="51">
        <f t="shared" si="4"/>
        <v>0.16666666666666666</v>
      </c>
      <c r="Q13" s="2">
        <f t="shared" si="2"/>
        <v>2</v>
      </c>
      <c r="X13" s="2" t="s">
        <v>42</v>
      </c>
    </row>
    <row r="14" spans="1:25">
      <c r="A14" s="9">
        <v>109</v>
      </c>
      <c r="B14" s="9">
        <v>114</v>
      </c>
      <c r="C14" s="10" t="s">
        <v>51</v>
      </c>
      <c r="D14" s="19">
        <v>4.6466987817379582E-2</v>
      </c>
      <c r="E14" s="19">
        <v>1.5487857738730055E-4</v>
      </c>
      <c r="F14" s="19">
        <v>0</v>
      </c>
      <c r="G14" s="20">
        <v>0</v>
      </c>
      <c r="H14" s="20">
        <v>1.5374445999796196</v>
      </c>
      <c r="I14" s="20">
        <v>2</v>
      </c>
      <c r="J14" s="11">
        <f t="shared" si="0"/>
        <v>3.5374445999796196</v>
      </c>
      <c r="K14" s="12">
        <f t="shared" si="1"/>
        <v>0</v>
      </c>
      <c r="L14" s="12">
        <f t="shared" si="1"/>
        <v>2.3811723245663083E-4</v>
      </c>
      <c r="M14" s="12">
        <f t="shared" si="1"/>
        <v>0</v>
      </c>
      <c r="N14" s="18">
        <f t="shared" si="3"/>
        <v>2.3811723245663083E-4</v>
      </c>
      <c r="O14" s="51">
        <f t="shared" si="4"/>
        <v>0.56537987902666309</v>
      </c>
      <c r="Q14" s="2">
        <f t="shared" si="2"/>
        <v>3</v>
      </c>
      <c r="X14" s="2" t="s">
        <v>43</v>
      </c>
      <c r="Y14" s="4">
        <f>Y8/Y4*100</f>
        <v>73.234200743494426</v>
      </c>
    </row>
    <row r="15" spans="1:25">
      <c r="A15" s="7">
        <v>115</v>
      </c>
      <c r="B15" s="7">
        <v>122</v>
      </c>
      <c r="C15" s="8" t="s">
        <v>10</v>
      </c>
      <c r="D15" s="19">
        <v>4.1342740388601029E-2</v>
      </c>
      <c r="E15" s="19">
        <v>3.8849784210586086E-4</v>
      </c>
      <c r="F15" s="19">
        <v>1.5162101070310225E-6</v>
      </c>
      <c r="G15" s="20">
        <v>1</v>
      </c>
      <c r="H15" s="20">
        <v>1.5</v>
      </c>
      <c r="I15" s="20">
        <v>3.5</v>
      </c>
      <c r="J15" s="11">
        <f t="shared" si="0"/>
        <v>6</v>
      </c>
      <c r="K15" s="12">
        <f t="shared" si="1"/>
        <v>4.1342740388601029E-2</v>
      </c>
      <c r="L15" s="12">
        <f t="shared" si="1"/>
        <v>5.8274676315879124E-4</v>
      </c>
      <c r="M15" s="12">
        <f t="shared" si="1"/>
        <v>5.3067353746085789E-6</v>
      </c>
      <c r="N15" s="18">
        <f t="shared" si="3"/>
        <v>4.1930793887134429E-2</v>
      </c>
      <c r="O15" s="51">
        <f t="shared" si="4"/>
        <v>0.58333333333333337</v>
      </c>
      <c r="Q15" s="2">
        <f t="shared" si="2"/>
        <v>3</v>
      </c>
      <c r="X15" s="2" t="s">
        <v>39</v>
      </c>
      <c r="Y15" s="4">
        <f>Y10/Y6*100</f>
        <v>72.65625</v>
      </c>
    </row>
    <row r="16" spans="1:25">
      <c r="A16" s="22">
        <v>119</v>
      </c>
      <c r="B16" s="22">
        <v>125</v>
      </c>
      <c r="C16" s="23" t="s">
        <v>54</v>
      </c>
      <c r="D16" s="24">
        <v>0.52989180017325488</v>
      </c>
      <c r="E16" s="24">
        <v>0.52989228549537271</v>
      </c>
      <c r="F16" s="24">
        <v>5.9305697739727527E-7</v>
      </c>
      <c r="G16" s="25">
        <v>0</v>
      </c>
      <c r="H16" s="25">
        <v>0</v>
      </c>
      <c r="I16" s="25">
        <v>5</v>
      </c>
      <c r="J16" s="26">
        <f t="shared" si="0"/>
        <v>5</v>
      </c>
      <c r="K16" s="27">
        <f t="shared" si="1"/>
        <v>0</v>
      </c>
      <c r="L16" s="27">
        <f t="shared" si="1"/>
        <v>0</v>
      </c>
      <c r="M16" s="27">
        <f t="shared" si="1"/>
        <v>2.9652848869863765E-6</v>
      </c>
      <c r="N16" s="28"/>
      <c r="O16" s="51">
        <f t="shared" si="4"/>
        <v>1</v>
      </c>
      <c r="P16" s="2" t="s">
        <v>8</v>
      </c>
      <c r="X16" s="2" t="s">
        <v>40</v>
      </c>
      <c r="Y16" s="4">
        <f>Y11/Y7*100</f>
        <v>73.75886524822694</v>
      </c>
    </row>
    <row r="17" spans="1:38">
      <c r="A17" s="9">
        <v>123</v>
      </c>
      <c r="B17" s="9">
        <v>129</v>
      </c>
      <c r="C17" s="10" t="s">
        <v>56</v>
      </c>
      <c r="D17" s="19">
        <v>6.5580536965942571E-2</v>
      </c>
      <c r="E17" s="19">
        <v>3.109924553866564E-4</v>
      </c>
      <c r="F17" s="19">
        <v>6.9063230230562714E-7</v>
      </c>
      <c r="G17" s="20">
        <v>0</v>
      </c>
      <c r="H17" s="20">
        <v>0.5</v>
      </c>
      <c r="I17" s="20">
        <v>3.5</v>
      </c>
      <c r="J17" s="11">
        <f t="shared" si="0"/>
        <v>4</v>
      </c>
      <c r="K17" s="12">
        <f t="shared" si="1"/>
        <v>0</v>
      </c>
      <c r="L17" s="12">
        <f t="shared" si="1"/>
        <v>1.554962276933282E-4</v>
      </c>
      <c r="M17" s="12">
        <f t="shared" si="1"/>
        <v>2.4172130580696948E-6</v>
      </c>
      <c r="N17" s="18">
        <f t="shared" si="3"/>
        <v>1.5791344075139789E-4</v>
      </c>
      <c r="O17" s="51">
        <f t="shared" si="4"/>
        <v>0.875</v>
      </c>
      <c r="Q17" s="2">
        <f t="shared" ref="Q17:Q33" si="5">LEN(A17)</f>
        <v>3</v>
      </c>
      <c r="Y17" s="4"/>
    </row>
    <row r="18" spans="1:38">
      <c r="A18" s="7">
        <v>128</v>
      </c>
      <c r="B18" s="7">
        <v>135</v>
      </c>
      <c r="C18" s="8" t="s">
        <v>58</v>
      </c>
      <c r="D18" s="19">
        <v>4.9785593009016423E-2</v>
      </c>
      <c r="E18" s="19">
        <v>2.0383700972431509E-5</v>
      </c>
      <c r="F18" s="19">
        <v>2.0504145052544756E-5</v>
      </c>
      <c r="G18" s="20">
        <v>2</v>
      </c>
      <c r="H18" s="20">
        <v>4</v>
      </c>
      <c r="I18" s="20">
        <v>0</v>
      </c>
      <c r="J18" s="11">
        <f t="shared" si="0"/>
        <v>6</v>
      </c>
      <c r="K18" s="12">
        <f t="shared" si="1"/>
        <v>9.9571186018032845E-2</v>
      </c>
      <c r="L18" s="12">
        <f t="shared" si="1"/>
        <v>8.1534803889726036E-5</v>
      </c>
      <c r="M18" s="12">
        <f t="shared" si="1"/>
        <v>0</v>
      </c>
      <c r="N18" s="18">
        <f t="shared" si="3"/>
        <v>9.9652720821922572E-2</v>
      </c>
      <c r="O18" s="51">
        <f t="shared" si="4"/>
        <v>0</v>
      </c>
      <c r="Q18" s="2">
        <f t="shared" si="5"/>
        <v>3</v>
      </c>
      <c r="X18" s="2" t="s">
        <v>41</v>
      </c>
      <c r="Y18" s="4"/>
    </row>
    <row r="19" spans="1:38">
      <c r="A19" s="7">
        <v>134</v>
      </c>
      <c r="B19" s="7">
        <v>139</v>
      </c>
      <c r="C19" s="8" t="s">
        <v>15</v>
      </c>
      <c r="D19" s="19">
        <v>2.7931931108173089E-2</v>
      </c>
      <c r="E19" s="19">
        <v>4.341558747642191E-4</v>
      </c>
      <c r="F19" s="19">
        <v>1.3461401111499615E-6</v>
      </c>
      <c r="G19" s="20">
        <v>0</v>
      </c>
      <c r="H19" s="20">
        <v>1</v>
      </c>
      <c r="I19" s="20">
        <v>3</v>
      </c>
      <c r="J19" s="11">
        <f t="shared" si="0"/>
        <v>4</v>
      </c>
      <c r="K19" s="12">
        <f t="shared" si="1"/>
        <v>0</v>
      </c>
      <c r="L19" s="12">
        <f t="shared" si="1"/>
        <v>4.341558747642191E-4</v>
      </c>
      <c r="M19" s="12">
        <f t="shared" si="1"/>
        <v>4.0384203334498847E-6</v>
      </c>
      <c r="N19" s="18">
        <f t="shared" si="3"/>
        <v>4.38194295097669E-4</v>
      </c>
      <c r="O19" s="51">
        <f t="shared" si="4"/>
        <v>0.75</v>
      </c>
      <c r="Q19" s="2">
        <f t="shared" si="5"/>
        <v>3</v>
      </c>
      <c r="X19" s="2" t="s">
        <v>43</v>
      </c>
      <c r="Y19" s="4">
        <f>Y9/Y3*100</f>
        <v>9.0909090909090917</v>
      </c>
    </row>
    <row r="20" spans="1:38">
      <c r="A20" s="7">
        <v>139</v>
      </c>
      <c r="B20" s="7">
        <v>146</v>
      </c>
      <c r="C20" s="8" t="s">
        <v>61</v>
      </c>
      <c r="D20" s="19">
        <v>4.8522964080951608E-2</v>
      </c>
      <c r="E20" s="19">
        <v>1.0904628457056645E-3</v>
      </c>
      <c r="F20" s="19">
        <v>2.2945850726930026E-6</v>
      </c>
      <c r="G20" s="20">
        <v>1.961207008780314</v>
      </c>
      <c r="H20" s="20">
        <v>0.52094535734197633</v>
      </c>
      <c r="I20" s="20">
        <v>2.5178476230203355</v>
      </c>
      <c r="J20" s="11">
        <f t="shared" si="0"/>
        <v>4.9999999891426263</v>
      </c>
      <c r="K20" s="12">
        <f t="shared" si="1"/>
        <v>9.5163577242357716E-2</v>
      </c>
      <c r="L20" s="12">
        <f t="shared" si="1"/>
        <v>5.6807155682428575E-4</v>
      </c>
      <c r="M20" s="12">
        <f t="shared" si="1"/>
        <v>5.7774155710980201E-6</v>
      </c>
      <c r="N20" s="18">
        <f t="shared" si="3"/>
        <v>9.5737426214753105E-2</v>
      </c>
      <c r="O20" s="51">
        <f t="shared" si="4"/>
        <v>0.50356952569755564</v>
      </c>
      <c r="Q20" s="2">
        <f t="shared" si="5"/>
        <v>3</v>
      </c>
      <c r="X20" s="2" t="s">
        <v>38</v>
      </c>
      <c r="Y20" s="4">
        <f>(Y9-2)/Y4*100</f>
        <v>10.408921933085502</v>
      </c>
    </row>
    <row r="21" spans="1:38">
      <c r="A21" s="30">
        <v>145</v>
      </c>
      <c r="B21" s="30">
        <v>149</v>
      </c>
      <c r="C21" s="31" t="s">
        <v>63</v>
      </c>
      <c r="D21" s="24">
        <v>9.1030125398934125E-2</v>
      </c>
      <c r="E21" s="24">
        <v>7.2990281890339875E-2</v>
      </c>
      <c r="F21" s="24">
        <v>4.9435521104293658E-6</v>
      </c>
      <c r="G21" s="25">
        <v>8.2090939596859832E-12</v>
      </c>
      <c r="H21" s="25">
        <v>0</v>
      </c>
      <c r="I21" s="25">
        <v>3</v>
      </c>
      <c r="J21" s="26">
        <f t="shared" si="0"/>
        <v>3.000000000008209</v>
      </c>
      <c r="K21" s="27">
        <f t="shared" si="1"/>
        <v>7.472748525618477E-13</v>
      </c>
      <c r="L21" s="27">
        <f t="shared" si="1"/>
        <v>0</v>
      </c>
      <c r="M21" s="27">
        <f t="shared" si="1"/>
        <v>1.4830656331288097E-5</v>
      </c>
      <c r="N21" s="28"/>
      <c r="O21" s="51">
        <f t="shared" si="4"/>
        <v>0.99999999999726363</v>
      </c>
      <c r="Q21" s="2">
        <f t="shared" si="5"/>
        <v>3</v>
      </c>
      <c r="X21" s="2" t="s">
        <v>44</v>
      </c>
      <c r="Y21" s="4">
        <f>2/Y5*100</f>
        <v>3.278688524590164</v>
      </c>
    </row>
    <row r="22" spans="1:38">
      <c r="A22" s="7">
        <v>147</v>
      </c>
      <c r="B22" s="7">
        <v>158</v>
      </c>
      <c r="C22" s="8" t="s">
        <v>65</v>
      </c>
      <c r="D22" s="19">
        <v>2.934972926992635E-2</v>
      </c>
      <c r="E22" s="19">
        <v>1.2362389588818727E-3</v>
      </c>
      <c r="F22" s="19">
        <v>2.1348985849652211E-5</v>
      </c>
      <c r="G22" s="20">
        <v>3.468771952052383</v>
      </c>
      <c r="H22" s="20">
        <v>1.5</v>
      </c>
      <c r="I22" s="20">
        <v>4</v>
      </c>
      <c r="J22" s="32">
        <f t="shared" si="0"/>
        <v>8.9687719520523821</v>
      </c>
      <c r="K22" s="33">
        <f t="shared" si="1"/>
        <v>0.10180751769185138</v>
      </c>
      <c r="L22" s="33">
        <f t="shared" si="1"/>
        <v>1.854358438322809E-3</v>
      </c>
      <c r="M22" s="33">
        <f t="shared" si="1"/>
        <v>8.5395943398608844E-5</v>
      </c>
      <c r="N22" s="34">
        <f t="shared" si="3"/>
        <v>0.1037472720735728</v>
      </c>
      <c r="O22" s="51">
        <f t="shared" si="4"/>
        <v>0.44599193974205736</v>
      </c>
      <c r="Q22" s="2">
        <f t="shared" si="5"/>
        <v>3</v>
      </c>
      <c r="Y22" s="4"/>
    </row>
    <row r="23" spans="1:38">
      <c r="A23" s="7">
        <v>152</v>
      </c>
      <c r="B23" s="7">
        <v>157</v>
      </c>
      <c r="C23" s="35" t="s">
        <v>67</v>
      </c>
      <c r="D23" s="19">
        <v>1.6795297521208966E-2</v>
      </c>
      <c r="E23" s="19">
        <v>1.7097550980946271E-3</v>
      </c>
      <c r="F23" s="19">
        <v>9.8144042585705813E-6</v>
      </c>
      <c r="G23" s="20">
        <v>0.9585427565557133</v>
      </c>
      <c r="H23" s="20">
        <v>0.5</v>
      </c>
      <c r="I23" s="20">
        <v>1.5</v>
      </c>
      <c r="J23" s="32">
        <f t="shared" si="0"/>
        <v>2.9585427565557132</v>
      </c>
      <c r="K23" s="33">
        <f t="shared" si="1"/>
        <v>1.609901078315298E-2</v>
      </c>
      <c r="L23" s="33">
        <f t="shared" si="1"/>
        <v>8.5487754904731356E-4</v>
      </c>
      <c r="M23" s="33">
        <f t="shared" si="1"/>
        <v>1.4721606387855873E-5</v>
      </c>
      <c r="N23" s="34">
        <f t="shared" si="3"/>
        <v>1.6968609938588151E-2</v>
      </c>
      <c r="O23" s="51">
        <f t="shared" si="4"/>
        <v>0.50700636205990657</v>
      </c>
      <c r="Q23" s="2">
        <f t="shared" si="5"/>
        <v>3</v>
      </c>
      <c r="Y23" s="4"/>
    </row>
    <row r="24" spans="1:38">
      <c r="A24" s="9">
        <v>158</v>
      </c>
      <c r="B24" s="9">
        <v>163</v>
      </c>
      <c r="C24" s="10" t="s">
        <v>69</v>
      </c>
      <c r="D24" s="19">
        <v>2.8095375517265039E-2</v>
      </c>
      <c r="E24" s="19">
        <v>5.3339013490245608E-5</v>
      </c>
      <c r="F24" s="19">
        <v>9.8920725102151846E-6</v>
      </c>
      <c r="G24" s="20">
        <v>0</v>
      </c>
      <c r="H24" s="20">
        <v>0.99539063120809335</v>
      </c>
      <c r="I24" s="20">
        <v>3</v>
      </c>
      <c r="J24" s="32">
        <f t="shared" si="0"/>
        <v>3.9953906312080933</v>
      </c>
      <c r="K24" s="33">
        <f t="shared" si="1"/>
        <v>0</v>
      </c>
      <c r="L24" s="33">
        <f t="shared" si="1"/>
        <v>5.309315430607258E-5</v>
      </c>
      <c r="M24" s="33">
        <f t="shared" si="1"/>
        <v>2.9676217530645554E-5</v>
      </c>
      <c r="N24" s="34">
        <f t="shared" si="3"/>
        <v>8.2769371836718134E-5</v>
      </c>
      <c r="O24" s="51">
        <f t="shared" si="4"/>
        <v>0.75086525371685242</v>
      </c>
      <c r="Q24" s="2">
        <f t="shared" si="5"/>
        <v>3</v>
      </c>
      <c r="Y24" s="4"/>
    </row>
    <row r="25" spans="1:38">
      <c r="A25" s="7">
        <v>158</v>
      </c>
      <c r="B25" s="7">
        <v>169</v>
      </c>
      <c r="C25" s="8" t="s">
        <v>12</v>
      </c>
      <c r="D25" s="19">
        <v>2.3318793517554344E-2</v>
      </c>
      <c r="E25" s="19">
        <v>3.2055911256253649E-4</v>
      </c>
      <c r="F25" s="19">
        <v>2.092001535521497E-5</v>
      </c>
      <c r="G25" s="20">
        <v>1.0159989936142284</v>
      </c>
      <c r="H25" s="20">
        <v>0</v>
      </c>
      <c r="I25" s="20">
        <v>8.9840011028700815</v>
      </c>
      <c r="J25" s="32">
        <f t="shared" si="0"/>
        <v>10.00000009648431</v>
      </c>
      <c r="K25" s="33">
        <f t="shared" si="1"/>
        <v>2.3691870746133208E-2</v>
      </c>
      <c r="L25" s="33">
        <f t="shared" si="1"/>
        <v>0</v>
      </c>
      <c r="M25" s="33">
        <f t="shared" si="1"/>
        <v>1.8794544102331034E-4</v>
      </c>
      <c r="N25" s="34">
        <f t="shared" si="3"/>
        <v>2.3879816187156518E-2</v>
      </c>
      <c r="O25" s="51">
        <f t="shared" si="4"/>
        <v>0.89840010161885675</v>
      </c>
      <c r="Q25" s="2">
        <f t="shared" si="5"/>
        <v>3</v>
      </c>
    </row>
    <row r="26" spans="1:38">
      <c r="A26" s="9">
        <v>164</v>
      </c>
      <c r="B26" s="9">
        <v>173</v>
      </c>
      <c r="C26" s="10" t="s">
        <v>72</v>
      </c>
      <c r="D26" s="19">
        <v>6.8819417807194402E-2</v>
      </c>
      <c r="E26" s="19">
        <v>1.8597526295621485E-5</v>
      </c>
      <c r="F26" s="19">
        <v>1.80222878179929E-5</v>
      </c>
      <c r="G26" s="20">
        <v>0.45513741187308915</v>
      </c>
      <c r="H26" s="20">
        <v>7.5448596093900715</v>
      </c>
      <c r="I26" s="20">
        <v>1.9787368398816619E-6</v>
      </c>
      <c r="J26" s="32">
        <f t="shared" si="0"/>
        <v>7.9999990000000007</v>
      </c>
      <c r="K26" s="33">
        <f t="shared" si="1"/>
        <v>3.1322291707379248E-2</v>
      </c>
      <c r="L26" s="33">
        <f t="shared" si="1"/>
        <v>1.4031572498240431E-4</v>
      </c>
      <c r="M26" s="33">
        <f t="shared" si="1"/>
        <v>3.5661364844413042E-11</v>
      </c>
      <c r="N26" s="34">
        <f t="shared" si="3"/>
        <v>3.1462607468023013E-2</v>
      </c>
      <c r="O26" s="51">
        <f t="shared" si="4"/>
        <v>2.4734213590297471E-7</v>
      </c>
      <c r="Q26" s="2">
        <f t="shared" si="5"/>
        <v>3</v>
      </c>
    </row>
    <row r="27" spans="1:38">
      <c r="A27" s="22">
        <v>174</v>
      </c>
      <c r="B27" s="22">
        <v>177</v>
      </c>
      <c r="C27" s="23" t="s">
        <v>74</v>
      </c>
      <c r="D27" s="24">
        <v>5.4337233570906508E-2</v>
      </c>
      <c r="E27" s="24">
        <v>9.4490837971006303E-6</v>
      </c>
      <c r="F27" s="24">
        <v>9.4490838706849591E-6</v>
      </c>
      <c r="G27" s="25">
        <v>4.7386847043064319E-2</v>
      </c>
      <c r="H27" s="25">
        <v>0.5</v>
      </c>
      <c r="I27" s="25">
        <v>1.5</v>
      </c>
      <c r="J27" s="26">
        <f t="shared" si="0"/>
        <v>2.0473868470430645</v>
      </c>
      <c r="K27" s="27">
        <f t="shared" si="1"/>
        <v>2.5748701759678062E-3</v>
      </c>
      <c r="L27" s="27">
        <f t="shared" si="1"/>
        <v>4.7245418985503152E-6</v>
      </c>
      <c r="M27" s="27">
        <f t="shared" si="1"/>
        <v>1.417362580602744E-5</v>
      </c>
      <c r="N27" s="28">
        <f t="shared" si="3"/>
        <v>2.5937683436723837E-3</v>
      </c>
      <c r="O27" s="51">
        <f t="shared" si="4"/>
        <v>0.73264122125546172</v>
      </c>
      <c r="Q27" s="2">
        <f t="shared" si="5"/>
        <v>3</v>
      </c>
    </row>
    <row r="28" spans="1:38" s="43" customFormat="1">
      <c r="A28" s="36">
        <v>174</v>
      </c>
      <c r="B28" s="36">
        <v>184</v>
      </c>
      <c r="C28" s="37" t="s">
        <v>75</v>
      </c>
      <c r="D28" s="38">
        <v>7.7440678209290834E-2</v>
      </c>
      <c r="E28" s="38">
        <v>8.118114583445296E-4</v>
      </c>
      <c r="F28" s="38">
        <v>1.0704293912043838E-5</v>
      </c>
      <c r="G28" s="39">
        <v>1.4643066300166068</v>
      </c>
      <c r="H28" s="39">
        <v>0</v>
      </c>
      <c r="I28" s="39">
        <v>7.5</v>
      </c>
      <c r="J28" s="40">
        <f t="shared" si="0"/>
        <v>8.9643066300166065</v>
      </c>
      <c r="K28" s="41">
        <f t="shared" si="1"/>
        <v>0.11339689853484713</v>
      </c>
      <c r="L28" s="41">
        <f t="shared" si="1"/>
        <v>0</v>
      </c>
      <c r="M28" s="41">
        <f t="shared" si="1"/>
        <v>8.0282204340328785E-5</v>
      </c>
      <c r="N28" s="42">
        <f t="shared" si="3"/>
        <v>0.11347718073918746</v>
      </c>
      <c r="O28" s="51">
        <f t="shared" si="4"/>
        <v>0.83665143435484046</v>
      </c>
      <c r="Q28" s="43">
        <f t="shared" si="5"/>
        <v>3</v>
      </c>
      <c r="S28" s="44"/>
    </row>
    <row r="29" spans="1:38" s="43" customFormat="1">
      <c r="A29" s="36">
        <v>177</v>
      </c>
      <c r="B29" s="36">
        <v>185</v>
      </c>
      <c r="C29" s="37" t="s">
        <v>13</v>
      </c>
      <c r="D29" s="38">
        <v>4.381158565338307E-2</v>
      </c>
      <c r="E29" s="38">
        <v>1.7309791244169324E-6</v>
      </c>
      <c r="F29" s="38">
        <v>1.7309806812982381E-6</v>
      </c>
      <c r="G29" s="39">
        <v>1</v>
      </c>
      <c r="H29" s="39">
        <v>4.044797692554738</v>
      </c>
      <c r="I29" s="39">
        <v>2</v>
      </c>
      <c r="J29" s="40">
        <f t="shared" si="0"/>
        <v>7.044797692554738</v>
      </c>
      <c r="K29" s="41">
        <f t="shared" si="1"/>
        <v>4.381158565338307E-2</v>
      </c>
      <c r="L29" s="41">
        <f t="shared" si="1"/>
        <v>7.0014603683020291E-6</v>
      </c>
      <c r="M29" s="41">
        <f t="shared" si="1"/>
        <v>3.4619613625964762E-6</v>
      </c>
      <c r="N29" s="42">
        <f t="shared" si="3"/>
        <v>4.3822049075113965E-2</v>
      </c>
      <c r="O29" s="51">
        <f t="shared" si="4"/>
        <v>0.28389743570829445</v>
      </c>
      <c r="Q29" s="43">
        <f t="shared" si="5"/>
        <v>3</v>
      </c>
      <c r="S29" s="44"/>
      <c r="AL29" s="55" t="s">
        <v>46</v>
      </c>
    </row>
    <row r="30" spans="1:38" s="45" customFormat="1">
      <c r="A30" s="30">
        <v>182</v>
      </c>
      <c r="B30" s="30">
        <v>185</v>
      </c>
      <c r="C30" s="31" t="s">
        <v>76</v>
      </c>
      <c r="D30" s="24">
        <v>0.47738649693690871</v>
      </c>
      <c r="E30" s="24">
        <v>3.2417292068363336E-2</v>
      </c>
      <c r="F30" s="24">
        <v>0</v>
      </c>
      <c r="G30" s="25">
        <v>9.1476664351493094E-3</v>
      </c>
      <c r="H30" s="25">
        <v>0</v>
      </c>
      <c r="I30" s="25">
        <v>1.9908523783337526</v>
      </c>
      <c r="J30" s="26">
        <f t="shared" si="0"/>
        <v>2.0000000447689019</v>
      </c>
      <c r="K30" s="27">
        <f t="shared" si="1"/>
        <v>4.3669724346232681E-3</v>
      </c>
      <c r="L30" s="27">
        <f t="shared" si="1"/>
        <v>0</v>
      </c>
      <c r="M30" s="27">
        <f t="shared" si="1"/>
        <v>0</v>
      </c>
      <c r="N30" s="28"/>
      <c r="O30" s="51">
        <f t="shared" si="4"/>
        <v>0.99542616688480812</v>
      </c>
      <c r="Q30" s="45">
        <f t="shared" si="5"/>
        <v>3</v>
      </c>
      <c r="S30" s="46"/>
    </row>
    <row r="31" spans="1:38">
      <c r="A31" s="13">
        <v>185</v>
      </c>
      <c r="B31" s="13">
        <v>190</v>
      </c>
      <c r="C31" s="14" t="s">
        <v>78</v>
      </c>
      <c r="D31" s="19">
        <v>6.0488680691149078E-2</v>
      </c>
      <c r="E31" s="19">
        <v>9.3164052143652131E-4</v>
      </c>
      <c r="F31" s="19">
        <v>0</v>
      </c>
      <c r="G31" s="20">
        <v>1.022077417100804</v>
      </c>
      <c r="H31" s="20">
        <v>1</v>
      </c>
      <c r="I31" s="20">
        <v>1</v>
      </c>
      <c r="J31" s="11">
        <f t="shared" si="0"/>
        <v>3.022077417100804</v>
      </c>
      <c r="K31" s="12">
        <f t="shared" si="1"/>
        <v>6.1824114524644924E-2</v>
      </c>
      <c r="L31" s="12">
        <f t="shared" si="1"/>
        <v>9.3164052143652131E-4</v>
      </c>
      <c r="M31" s="12">
        <f t="shared" si="1"/>
        <v>0</v>
      </c>
      <c r="N31" s="18">
        <f t="shared" si="3"/>
        <v>6.2755755046081441E-2</v>
      </c>
      <c r="O31" s="51">
        <f t="shared" si="4"/>
        <v>0.33089820741896769</v>
      </c>
      <c r="Q31" s="2">
        <f t="shared" si="5"/>
        <v>3</v>
      </c>
    </row>
    <row r="32" spans="1:38">
      <c r="A32" s="13">
        <v>185</v>
      </c>
      <c r="B32" s="13">
        <v>196</v>
      </c>
      <c r="C32" s="14" t="s">
        <v>9</v>
      </c>
      <c r="D32" s="19">
        <v>2.3086328447247364E-2</v>
      </c>
      <c r="E32" s="19">
        <v>1.6880407043644253E-4</v>
      </c>
      <c r="F32" s="19">
        <v>0</v>
      </c>
      <c r="G32" s="20">
        <v>5</v>
      </c>
      <c r="H32" s="20">
        <v>1.967062967819567</v>
      </c>
      <c r="I32" s="20">
        <v>2.5</v>
      </c>
      <c r="J32" s="11">
        <f t="shared" si="0"/>
        <v>9.467062967819567</v>
      </c>
      <c r="K32" s="12">
        <f t="shared" si="1"/>
        <v>0.11543164223623682</v>
      </c>
      <c r="L32" s="12">
        <f t="shared" si="1"/>
        <v>3.3204823577273189E-4</v>
      </c>
      <c r="M32" s="12">
        <f t="shared" si="1"/>
        <v>0</v>
      </c>
      <c r="N32" s="18">
        <f t="shared" si="3"/>
        <v>0.11576369047200956</v>
      </c>
      <c r="O32" s="51">
        <f t="shared" si="4"/>
        <v>0.2640734521887092</v>
      </c>
      <c r="Q32" s="2">
        <f t="shared" si="5"/>
        <v>3</v>
      </c>
    </row>
    <row r="33" spans="1:17">
      <c r="A33" s="13">
        <v>187</v>
      </c>
      <c r="B33" s="13">
        <v>195</v>
      </c>
      <c r="C33" s="14" t="s">
        <v>81</v>
      </c>
      <c r="D33" s="19">
        <v>5.2330953614784632E-2</v>
      </c>
      <c r="E33" s="19">
        <v>1.6610924773315284E-4</v>
      </c>
      <c r="F33" s="19">
        <v>5.8196954978947761E-8</v>
      </c>
      <c r="G33" s="20">
        <v>3</v>
      </c>
      <c r="H33" s="20">
        <v>2.0034730711149766</v>
      </c>
      <c r="I33" s="20">
        <v>2</v>
      </c>
      <c r="J33" s="11">
        <f t="shared" si="0"/>
        <v>7.0034730711149766</v>
      </c>
      <c r="K33" s="12">
        <f t="shared" si="1"/>
        <v>0.1569928608443539</v>
      </c>
      <c r="L33" s="12">
        <f t="shared" si="1"/>
        <v>3.327954046965382E-4</v>
      </c>
      <c r="M33" s="12">
        <f t="shared" si="1"/>
        <v>1.1639390995789552E-7</v>
      </c>
      <c r="N33" s="18">
        <f t="shared" si="3"/>
        <v>0.15732577264296041</v>
      </c>
      <c r="O33" s="51">
        <f t="shared" si="4"/>
        <v>0.28557259800837548</v>
      </c>
      <c r="Q33" s="2">
        <f t="shared" si="5"/>
        <v>3</v>
      </c>
    </row>
    <row r="34" spans="1:17">
      <c r="A34" s="22">
        <v>198</v>
      </c>
      <c r="B34" s="22">
        <v>203</v>
      </c>
      <c r="C34" s="47" t="s">
        <v>83</v>
      </c>
      <c r="D34" s="24">
        <v>5.7822168822275297E-2</v>
      </c>
      <c r="E34" s="24">
        <v>1.5822592566320304E-5</v>
      </c>
      <c r="F34" s="24">
        <v>1.5864622841285933E-6</v>
      </c>
      <c r="G34" s="25">
        <v>0</v>
      </c>
      <c r="H34" s="25">
        <v>0</v>
      </c>
      <c r="I34" s="25">
        <v>4</v>
      </c>
      <c r="J34" s="26">
        <f t="shared" ref="J34:J58" si="6">SUM(G34:I34)</f>
        <v>4</v>
      </c>
      <c r="K34" s="27">
        <f t="shared" ref="K34:M58" si="7">D34*G34</f>
        <v>0</v>
      </c>
      <c r="L34" s="27">
        <f t="shared" si="7"/>
        <v>0</v>
      </c>
      <c r="M34" s="27">
        <f t="shared" si="7"/>
        <v>6.3458491365143733E-6</v>
      </c>
      <c r="N34" s="28"/>
      <c r="O34" s="51">
        <f t="shared" si="4"/>
        <v>1</v>
      </c>
      <c r="P34" s="2" t="s">
        <v>8</v>
      </c>
    </row>
    <row r="35" spans="1:17">
      <c r="A35" s="13">
        <v>204</v>
      </c>
      <c r="B35" s="13">
        <v>212</v>
      </c>
      <c r="C35" s="14" t="s">
        <v>84</v>
      </c>
      <c r="D35" s="19">
        <v>4.4172604194881275E-2</v>
      </c>
      <c r="E35" s="19">
        <v>5.6585808767814743E-4</v>
      </c>
      <c r="F35" s="19">
        <v>5.7607384528134421E-6</v>
      </c>
      <c r="G35" s="20">
        <v>1</v>
      </c>
      <c r="H35" s="20">
        <v>2</v>
      </c>
      <c r="I35" s="20">
        <v>3</v>
      </c>
      <c r="J35" s="11">
        <f t="shared" si="6"/>
        <v>6</v>
      </c>
      <c r="K35" s="12">
        <f t="shared" si="7"/>
        <v>4.4172604194881275E-2</v>
      </c>
      <c r="L35" s="12">
        <f t="shared" si="7"/>
        <v>1.1317161753562949E-3</v>
      </c>
      <c r="M35" s="12">
        <f t="shared" si="7"/>
        <v>1.7282215358440324E-5</v>
      </c>
      <c r="N35" s="18">
        <f t="shared" si="3"/>
        <v>4.5321602585596012E-2</v>
      </c>
      <c r="O35" s="51">
        <f t="shared" si="4"/>
        <v>0.5</v>
      </c>
      <c r="P35" s="2" t="s">
        <v>18</v>
      </c>
      <c r="Q35" s="2" t="e">
        <f>STDEV(#REF!)</f>
        <v>#REF!</v>
      </c>
    </row>
    <row r="36" spans="1:17">
      <c r="A36" s="13">
        <v>208</v>
      </c>
      <c r="B36" s="13">
        <v>219</v>
      </c>
      <c r="C36" s="14" t="s">
        <v>86</v>
      </c>
      <c r="D36" s="19">
        <v>7.2457432289816714E-2</v>
      </c>
      <c r="E36" s="19">
        <v>9.4790225860948076E-4</v>
      </c>
      <c r="F36" s="19">
        <v>1.9935167304040645E-5</v>
      </c>
      <c r="G36" s="20">
        <v>1.5</v>
      </c>
      <c r="H36" s="20">
        <v>0.5</v>
      </c>
      <c r="I36" s="20">
        <v>5</v>
      </c>
      <c r="J36" s="11">
        <f t="shared" si="6"/>
        <v>7</v>
      </c>
      <c r="K36" s="12">
        <f t="shared" si="7"/>
        <v>0.10868614843472507</v>
      </c>
      <c r="L36" s="12">
        <f t="shared" si="7"/>
        <v>4.7395112930474038E-4</v>
      </c>
      <c r="M36" s="12">
        <f t="shared" si="7"/>
        <v>9.9675836520203228E-5</v>
      </c>
      <c r="N36" s="18">
        <f t="shared" si="3"/>
        <v>0.10925977540055001</v>
      </c>
      <c r="O36" s="51">
        <f t="shared" si="4"/>
        <v>0.7142857142857143</v>
      </c>
      <c r="P36" s="2" t="s">
        <v>17</v>
      </c>
      <c r="Q36" s="2" t="e">
        <f>AVERAGE(Q17:Q35)</f>
        <v>#REF!</v>
      </c>
    </row>
    <row r="37" spans="1:17">
      <c r="A37" s="13">
        <v>213</v>
      </c>
      <c r="B37" s="13">
        <v>225</v>
      </c>
      <c r="C37" s="14" t="s">
        <v>87</v>
      </c>
      <c r="D37" s="19">
        <v>3.3349177661963617E-2</v>
      </c>
      <c r="E37" s="19">
        <v>1.4342858459112295E-3</v>
      </c>
      <c r="F37" s="19">
        <v>1.0646818097940489E-5</v>
      </c>
      <c r="G37" s="20">
        <v>3.0280851337773611</v>
      </c>
      <c r="H37" s="20">
        <v>1.5</v>
      </c>
      <c r="I37" s="20">
        <v>6.5</v>
      </c>
      <c r="J37" s="11">
        <f t="shared" si="6"/>
        <v>11.028085133777362</v>
      </c>
      <c r="K37" s="12">
        <f t="shared" si="7"/>
        <v>0.10098414910189209</v>
      </c>
      <c r="L37" s="12">
        <f t="shared" si="7"/>
        <v>2.1514287688668443E-3</v>
      </c>
      <c r="M37" s="12">
        <f t="shared" si="7"/>
        <v>6.9204317636613176E-5</v>
      </c>
      <c r="N37" s="18">
        <f t="shared" si="3"/>
        <v>0.10320478218839554</v>
      </c>
      <c r="O37" s="51">
        <f t="shared" si="4"/>
        <v>0.58940422758357935</v>
      </c>
    </row>
    <row r="38" spans="1:17">
      <c r="A38" s="13">
        <v>216</v>
      </c>
      <c r="B38" s="13">
        <v>226</v>
      </c>
      <c r="C38" s="14" t="s">
        <v>89</v>
      </c>
      <c r="D38" s="19">
        <v>1.7082803950404141E-2</v>
      </c>
      <c r="E38" s="19">
        <v>1.3058226237700277E-3</v>
      </c>
      <c r="F38" s="19">
        <v>7.1151921467457542E-6</v>
      </c>
      <c r="G38" s="20">
        <v>2</v>
      </c>
      <c r="H38" s="20">
        <v>1</v>
      </c>
      <c r="I38" s="20">
        <v>6</v>
      </c>
      <c r="J38" s="11">
        <f t="shared" si="6"/>
        <v>9</v>
      </c>
      <c r="K38" s="12">
        <f t="shared" si="7"/>
        <v>3.4165607900808283E-2</v>
      </c>
      <c r="L38" s="12">
        <f t="shared" si="7"/>
        <v>1.3058226237700277E-3</v>
      </c>
      <c r="M38" s="12">
        <f t="shared" si="7"/>
        <v>4.2691152880474524E-5</v>
      </c>
      <c r="N38" s="18">
        <f t="shared" si="3"/>
        <v>3.5514121677458786E-2</v>
      </c>
      <c r="O38" s="51">
        <f t="shared" si="4"/>
        <v>0.66666666666666663</v>
      </c>
    </row>
    <row r="39" spans="1:17">
      <c r="A39" s="13">
        <v>219</v>
      </c>
      <c r="B39" s="13">
        <v>223</v>
      </c>
      <c r="C39" s="14" t="s">
        <v>90</v>
      </c>
      <c r="D39" s="19">
        <v>9.8319988856124668E-3</v>
      </c>
      <c r="E39" s="19">
        <v>3.6109468905387571E-5</v>
      </c>
      <c r="F39" s="19">
        <v>3.6109468787024955E-5</v>
      </c>
      <c r="G39" s="20">
        <v>1.5</v>
      </c>
      <c r="H39" s="20">
        <v>6.1067855214461033E-3</v>
      </c>
      <c r="I39" s="20">
        <v>1.5</v>
      </c>
      <c r="J39" s="11">
        <f t="shared" si="6"/>
        <v>3.0061067855214461</v>
      </c>
      <c r="K39" s="12">
        <f t="shared" si="7"/>
        <v>1.47479983284187E-2</v>
      </c>
      <c r="L39" s="12">
        <f t="shared" si="7"/>
        <v>2.2051278189852909E-7</v>
      </c>
      <c r="M39" s="12">
        <f t="shared" si="7"/>
        <v>5.4164203180537436E-5</v>
      </c>
      <c r="N39" s="18">
        <f t="shared" si="3"/>
        <v>1.4802383044381136E-2</v>
      </c>
      <c r="O39" s="51">
        <f t="shared" si="4"/>
        <v>0.49898427002812096</v>
      </c>
    </row>
    <row r="40" spans="1:17">
      <c r="A40" s="13">
        <v>220</v>
      </c>
      <c r="B40" s="13">
        <v>223</v>
      </c>
      <c r="C40" s="14" t="s">
        <v>91</v>
      </c>
      <c r="D40" s="19">
        <v>1.5546213944595726E-2</v>
      </c>
      <c r="E40" s="19">
        <v>1.6698463670405013E-3</v>
      </c>
      <c r="F40" s="19">
        <v>0</v>
      </c>
      <c r="G40" s="20">
        <v>1</v>
      </c>
      <c r="H40" s="20">
        <v>0.5</v>
      </c>
      <c r="I40" s="20">
        <v>0.5</v>
      </c>
      <c r="J40" s="11">
        <f t="shared" si="6"/>
        <v>2</v>
      </c>
      <c r="K40" s="12">
        <f t="shared" si="7"/>
        <v>1.5546213944595726E-2</v>
      </c>
      <c r="L40" s="12">
        <f t="shared" si="7"/>
        <v>8.3492318352025065E-4</v>
      </c>
      <c r="M40" s="12">
        <f t="shared" si="7"/>
        <v>0</v>
      </c>
      <c r="N40" s="18">
        <f t="shared" si="3"/>
        <v>1.6381137128115977E-2</v>
      </c>
      <c r="O40" s="51">
        <f t="shared" si="4"/>
        <v>0.25</v>
      </c>
    </row>
    <row r="41" spans="1:17">
      <c r="A41" s="13">
        <v>221</v>
      </c>
      <c r="B41" s="13">
        <v>227</v>
      </c>
      <c r="C41" s="14" t="s">
        <v>92</v>
      </c>
      <c r="D41" s="19">
        <v>3.1707533000301588E-2</v>
      </c>
      <c r="E41" s="19">
        <v>2.8412782215727719E-3</v>
      </c>
      <c r="F41" s="19">
        <v>6.6220926333009952E-6</v>
      </c>
      <c r="G41" s="20">
        <v>1</v>
      </c>
      <c r="H41" s="20">
        <v>1</v>
      </c>
      <c r="I41" s="20">
        <v>2.9696680577137111</v>
      </c>
      <c r="J41" s="11">
        <f t="shared" si="6"/>
        <v>4.9696680577137116</v>
      </c>
      <c r="K41" s="12">
        <f t="shared" si="7"/>
        <v>3.1707533000301588E-2</v>
      </c>
      <c r="L41" s="12">
        <f t="shared" si="7"/>
        <v>2.8412782215727719E-3</v>
      </c>
      <c r="M41" s="12">
        <f t="shared" si="7"/>
        <v>1.9665416968335242E-5</v>
      </c>
      <c r="N41" s="18">
        <f t="shared" si="3"/>
        <v>3.4568476638842695E-2</v>
      </c>
      <c r="O41" s="51">
        <f t="shared" si="4"/>
        <v>0.59755863434466538</v>
      </c>
    </row>
    <row r="42" spans="1:17">
      <c r="A42" s="13">
        <v>224</v>
      </c>
      <c r="B42" s="13">
        <v>232</v>
      </c>
      <c r="C42" s="14" t="s">
        <v>93</v>
      </c>
      <c r="D42" s="19">
        <v>6.7285681029518096E-2</v>
      </c>
      <c r="E42" s="19">
        <v>3.3471924427774952E-6</v>
      </c>
      <c r="F42" s="19">
        <v>4.3471924427774949E-6</v>
      </c>
      <c r="G42" s="20">
        <v>0</v>
      </c>
      <c r="H42" s="20">
        <v>6</v>
      </c>
      <c r="I42" s="20">
        <v>1</v>
      </c>
      <c r="J42" s="11">
        <f t="shared" si="6"/>
        <v>7</v>
      </c>
      <c r="K42" s="12">
        <f t="shared" si="7"/>
        <v>0</v>
      </c>
      <c r="L42" s="12">
        <f t="shared" si="7"/>
        <v>2.0083154656664971E-5</v>
      </c>
      <c r="M42" s="12">
        <f t="shared" si="7"/>
        <v>4.3471924427774949E-6</v>
      </c>
      <c r="N42" s="18">
        <f t="shared" si="3"/>
        <v>2.4430347099442465E-5</v>
      </c>
      <c r="O42" s="51">
        <f t="shared" si="4"/>
        <v>0.14285714285714285</v>
      </c>
    </row>
    <row r="43" spans="1:17">
      <c r="A43" s="13">
        <v>228</v>
      </c>
      <c r="B43" s="13">
        <v>233</v>
      </c>
      <c r="C43" s="14" t="s">
        <v>94</v>
      </c>
      <c r="D43" s="19">
        <v>5.0090648096527725E-2</v>
      </c>
      <c r="E43" s="19">
        <v>1.5758111687139453E-5</v>
      </c>
      <c r="F43" s="19">
        <v>4.3345696700682017E-6</v>
      </c>
      <c r="G43" s="20">
        <v>0</v>
      </c>
      <c r="H43" s="20">
        <v>0</v>
      </c>
      <c r="I43" s="20">
        <v>4</v>
      </c>
      <c r="J43" s="11">
        <f t="shared" si="6"/>
        <v>4</v>
      </c>
      <c r="K43" s="12">
        <f t="shared" si="7"/>
        <v>0</v>
      </c>
      <c r="L43" s="12">
        <f t="shared" si="7"/>
        <v>0</v>
      </c>
      <c r="M43" s="12">
        <f t="shared" si="7"/>
        <v>1.7338278680272807E-5</v>
      </c>
      <c r="N43" s="18"/>
      <c r="O43" s="51">
        <f t="shared" si="4"/>
        <v>1</v>
      </c>
    </row>
    <row r="44" spans="1:17">
      <c r="A44" s="13">
        <v>234</v>
      </c>
      <c r="B44" s="13">
        <v>243</v>
      </c>
      <c r="C44" s="14" t="s">
        <v>95</v>
      </c>
      <c r="D44" s="19">
        <v>2.7666736446054344E-2</v>
      </c>
      <c r="E44" s="19">
        <v>8.9607900314440827E-4</v>
      </c>
      <c r="F44" s="19">
        <v>6.9894033356160499E-6</v>
      </c>
      <c r="G44" s="20">
        <v>0.958274444262187</v>
      </c>
      <c r="H44" s="20">
        <v>1</v>
      </c>
      <c r="I44" s="20">
        <v>5</v>
      </c>
      <c r="J44" s="11">
        <f t="shared" si="6"/>
        <v>6.9582744442621873</v>
      </c>
      <c r="K44" s="12">
        <f t="shared" si="7"/>
        <v>2.651232649239112E-2</v>
      </c>
      <c r="L44" s="12">
        <f t="shared" si="7"/>
        <v>8.9607900314440827E-4</v>
      </c>
      <c r="M44" s="12">
        <f t="shared" si="7"/>
        <v>3.4947016678080252E-5</v>
      </c>
      <c r="N44" s="18">
        <f t="shared" si="3"/>
        <v>2.7443352512213609E-2</v>
      </c>
      <c r="O44" s="51">
        <f t="shared" si="4"/>
        <v>0.71856895557245715</v>
      </c>
    </row>
    <row r="45" spans="1:17">
      <c r="A45" s="13">
        <v>243</v>
      </c>
      <c r="B45" s="13">
        <v>254</v>
      </c>
      <c r="C45" s="14" t="s">
        <v>96</v>
      </c>
      <c r="D45" s="19">
        <v>5.0870428197555599E-2</v>
      </c>
      <c r="E45" s="19">
        <v>2.2263588220435094E-4</v>
      </c>
      <c r="F45" s="19">
        <v>0</v>
      </c>
      <c r="G45" s="20">
        <v>1</v>
      </c>
      <c r="H45" s="20">
        <v>1</v>
      </c>
      <c r="I45" s="20">
        <v>8</v>
      </c>
      <c r="J45" s="11">
        <f t="shared" si="6"/>
        <v>10</v>
      </c>
      <c r="K45" s="12">
        <f t="shared" si="7"/>
        <v>5.0870428197555599E-2</v>
      </c>
      <c r="L45" s="12">
        <f t="shared" si="7"/>
        <v>2.2263588220435094E-4</v>
      </c>
      <c r="M45" s="12">
        <f t="shared" si="7"/>
        <v>0</v>
      </c>
      <c r="N45" s="18">
        <f t="shared" si="3"/>
        <v>5.1093064079759949E-2</v>
      </c>
      <c r="O45" s="51">
        <f t="shared" si="4"/>
        <v>0.8</v>
      </c>
    </row>
    <row r="46" spans="1:17">
      <c r="A46" s="9">
        <v>244</v>
      </c>
      <c r="B46" s="9">
        <v>255</v>
      </c>
      <c r="C46" s="10" t="s">
        <v>52</v>
      </c>
      <c r="D46" s="19">
        <v>5.3231939529028695E-2</v>
      </c>
      <c r="E46" s="19">
        <v>1.8759235627652978E-4</v>
      </c>
      <c r="F46" s="19">
        <v>1.1099673741490303E-6</v>
      </c>
      <c r="G46" s="20">
        <v>1</v>
      </c>
      <c r="H46" s="20">
        <v>1</v>
      </c>
      <c r="I46" s="20">
        <v>9</v>
      </c>
      <c r="J46" s="11">
        <f t="shared" si="6"/>
        <v>11</v>
      </c>
      <c r="K46" s="12">
        <f t="shared" si="7"/>
        <v>5.3231939529028695E-2</v>
      </c>
      <c r="L46" s="12">
        <f t="shared" si="7"/>
        <v>1.8759235627652978E-4</v>
      </c>
      <c r="M46" s="12">
        <f t="shared" si="7"/>
        <v>9.9897063673412723E-6</v>
      </c>
      <c r="N46" s="18">
        <f t="shared" si="3"/>
        <v>5.3429521591672566E-2</v>
      </c>
      <c r="O46" s="51">
        <f t="shared" si="4"/>
        <v>0.81818181818181823</v>
      </c>
    </row>
    <row r="47" spans="1:17">
      <c r="A47" s="7">
        <v>256</v>
      </c>
      <c r="B47" s="7">
        <v>267</v>
      </c>
      <c r="C47" s="8" t="s">
        <v>53</v>
      </c>
      <c r="D47" s="19">
        <v>5.2470369077364166E-2</v>
      </c>
      <c r="E47" s="19">
        <v>1.5116766182167909E-5</v>
      </c>
      <c r="F47" s="19">
        <v>1.5116766181956461E-5</v>
      </c>
      <c r="G47" s="20">
        <v>2.5359166165152063</v>
      </c>
      <c r="H47" s="20">
        <v>7.5</v>
      </c>
      <c r="I47" s="20">
        <v>0</v>
      </c>
      <c r="J47" s="11">
        <f t="shared" si="6"/>
        <v>10.035916616515205</v>
      </c>
      <c r="K47" s="12">
        <f t="shared" si="7"/>
        <v>0.13306048081797345</v>
      </c>
      <c r="L47" s="12">
        <f t="shared" si="7"/>
        <v>1.1337574636625931E-4</v>
      </c>
      <c r="M47" s="12">
        <f t="shared" si="7"/>
        <v>0</v>
      </c>
      <c r="N47" s="18">
        <f t="shared" si="3"/>
        <v>0.13317385656433969</v>
      </c>
      <c r="O47" s="51">
        <f t="shared" si="4"/>
        <v>0</v>
      </c>
    </row>
    <row r="48" spans="1:17">
      <c r="A48" s="9">
        <v>257</v>
      </c>
      <c r="B48" s="9">
        <v>267</v>
      </c>
      <c r="C48" s="10" t="s">
        <v>55</v>
      </c>
      <c r="D48" s="19">
        <v>4.8324402462557342E-2</v>
      </c>
      <c r="E48" s="19">
        <v>2.1987624239071132E-4</v>
      </c>
      <c r="F48" s="19">
        <v>1.1738588513368511E-5</v>
      </c>
      <c r="G48" s="20">
        <v>2.4824706287553568</v>
      </c>
      <c r="H48" s="20">
        <v>0</v>
      </c>
      <c r="I48" s="20">
        <v>6.5</v>
      </c>
      <c r="J48" s="11">
        <f t="shared" si="6"/>
        <v>8.9824706287553564</v>
      </c>
      <c r="K48" s="12">
        <f t="shared" si="7"/>
        <v>0.11996390976545164</v>
      </c>
      <c r="L48" s="12">
        <f t="shared" si="7"/>
        <v>0</v>
      </c>
      <c r="M48" s="12">
        <f t="shared" si="7"/>
        <v>7.6300825336895315E-5</v>
      </c>
      <c r="N48" s="18">
        <f t="shared" si="3"/>
        <v>0.12004021059078854</v>
      </c>
      <c r="O48" s="51">
        <f t="shared" si="4"/>
        <v>0.7236316453061048</v>
      </c>
    </row>
    <row r="49" spans="1:15">
      <c r="A49" s="22">
        <v>266</v>
      </c>
      <c r="B49" s="22">
        <v>273</v>
      </c>
      <c r="C49" s="23" t="s">
        <v>57</v>
      </c>
      <c r="D49" s="24">
        <v>5.2986596302721629E-2</v>
      </c>
      <c r="E49" s="24">
        <v>1.1763092385472368E-6</v>
      </c>
      <c r="F49" s="24">
        <v>1.450928803981874E-6</v>
      </c>
      <c r="G49" s="25">
        <v>0</v>
      </c>
      <c r="H49" s="25">
        <v>6</v>
      </c>
      <c r="I49" s="25">
        <v>0</v>
      </c>
      <c r="J49" s="26">
        <f t="shared" si="6"/>
        <v>6</v>
      </c>
      <c r="K49" s="27">
        <f t="shared" si="7"/>
        <v>0</v>
      </c>
      <c r="L49" s="27">
        <f t="shared" si="7"/>
        <v>7.057855431283421E-6</v>
      </c>
      <c r="M49" s="27">
        <f t="shared" si="7"/>
        <v>0</v>
      </c>
      <c r="N49" s="28">
        <f t="shared" si="3"/>
        <v>7.057855431283421E-6</v>
      </c>
      <c r="O49" s="51">
        <f t="shared" si="4"/>
        <v>0</v>
      </c>
    </row>
    <row r="50" spans="1:15">
      <c r="A50" s="9">
        <v>270</v>
      </c>
      <c r="B50" s="9">
        <v>275</v>
      </c>
      <c r="C50" s="10" t="s">
        <v>59</v>
      </c>
      <c r="D50" s="19">
        <v>0.12777567922670091</v>
      </c>
      <c r="E50" s="19">
        <v>6.3535286768856431E-5</v>
      </c>
      <c r="F50" s="19">
        <v>5.2114917859925686E-6</v>
      </c>
      <c r="G50" s="20">
        <v>0.5</v>
      </c>
      <c r="H50" s="20">
        <v>0.5</v>
      </c>
      <c r="I50" s="20">
        <v>3</v>
      </c>
      <c r="J50" s="11">
        <f t="shared" si="6"/>
        <v>4</v>
      </c>
      <c r="K50" s="12">
        <f t="shared" si="7"/>
        <v>6.3887839613350456E-2</v>
      </c>
      <c r="L50" s="12">
        <f t="shared" si="7"/>
        <v>3.1767643384428215E-5</v>
      </c>
      <c r="M50" s="12">
        <f t="shared" si="7"/>
        <v>1.5634475357977705E-5</v>
      </c>
      <c r="N50" s="18">
        <f t="shared" si="3"/>
        <v>6.3935241732092862E-2</v>
      </c>
      <c r="O50" s="51">
        <f t="shared" si="4"/>
        <v>0.75</v>
      </c>
    </row>
    <row r="51" spans="1:15">
      <c r="A51" s="9">
        <v>274</v>
      </c>
      <c r="B51" s="9">
        <v>290</v>
      </c>
      <c r="C51" s="10" t="s">
        <v>60</v>
      </c>
      <c r="D51" s="19">
        <v>4.4099851834398164E-2</v>
      </c>
      <c r="E51" s="19">
        <v>6.2985367025302213E-4</v>
      </c>
      <c r="F51" s="19">
        <v>1.8235065570380211E-5</v>
      </c>
      <c r="G51" s="20">
        <v>1</v>
      </c>
      <c r="H51" s="20">
        <v>2</v>
      </c>
      <c r="I51" s="20">
        <v>10</v>
      </c>
      <c r="J51" s="11">
        <f t="shared" si="6"/>
        <v>13</v>
      </c>
      <c r="K51" s="12">
        <f t="shared" si="7"/>
        <v>4.4099851834398164E-2</v>
      </c>
      <c r="L51" s="12">
        <f t="shared" si="7"/>
        <v>1.2597073405060443E-3</v>
      </c>
      <c r="M51" s="12">
        <f t="shared" si="7"/>
        <v>1.8235065570380211E-4</v>
      </c>
      <c r="N51" s="18">
        <f t="shared" si="3"/>
        <v>4.5541909830608011E-2</v>
      </c>
      <c r="O51" s="51">
        <f t="shared" si="4"/>
        <v>0.76923076923076927</v>
      </c>
    </row>
    <row r="52" spans="1:15">
      <c r="A52" s="9">
        <v>276</v>
      </c>
      <c r="B52" s="9">
        <v>290</v>
      </c>
      <c r="C52" s="10" t="s">
        <v>62</v>
      </c>
      <c r="D52" s="19">
        <v>3.1597487285772836E-2</v>
      </c>
      <c r="E52" s="19">
        <v>5.175970880072205E-4</v>
      </c>
      <c r="F52" s="19">
        <v>4.6670818278767586E-5</v>
      </c>
      <c r="G52" s="20">
        <v>1</v>
      </c>
      <c r="H52" s="20">
        <v>4</v>
      </c>
      <c r="I52" s="20">
        <v>6</v>
      </c>
      <c r="J52" s="11">
        <f t="shared" si="6"/>
        <v>11</v>
      </c>
      <c r="K52" s="12">
        <f t="shared" si="7"/>
        <v>3.1597487285772836E-2</v>
      </c>
      <c r="L52" s="12">
        <f t="shared" si="7"/>
        <v>2.070388352028882E-3</v>
      </c>
      <c r="M52" s="12">
        <f t="shared" si="7"/>
        <v>2.800249096726055E-4</v>
      </c>
      <c r="N52" s="18">
        <f t="shared" si="3"/>
        <v>3.3947900547474326E-2</v>
      </c>
      <c r="O52" s="51">
        <f t="shared" si="4"/>
        <v>0.54545454545454541</v>
      </c>
    </row>
    <row r="53" spans="1:15">
      <c r="A53" s="7">
        <v>279</v>
      </c>
      <c r="B53" s="7">
        <v>292</v>
      </c>
      <c r="C53" s="8" t="s">
        <v>64</v>
      </c>
      <c r="D53" s="19">
        <v>6.1008136371042611E-2</v>
      </c>
      <c r="E53" s="19">
        <v>4.1659110655703073E-4</v>
      </c>
      <c r="F53" s="19">
        <v>2.1638996610624083E-5</v>
      </c>
      <c r="G53" s="20">
        <v>1</v>
      </c>
      <c r="H53" s="20">
        <v>1.5</v>
      </c>
      <c r="I53" s="20">
        <v>7.524357456090665</v>
      </c>
      <c r="J53" s="11">
        <f t="shared" si="6"/>
        <v>10.024357456090666</v>
      </c>
      <c r="K53" s="12">
        <f t="shared" si="7"/>
        <v>6.1008136371042611E-2</v>
      </c>
      <c r="L53" s="12">
        <f t="shared" si="7"/>
        <v>6.2488665983554607E-4</v>
      </c>
      <c r="M53" s="12">
        <f t="shared" si="7"/>
        <v>1.6281954548946995E-4</v>
      </c>
      <c r="N53" s="18">
        <f t="shared" si="3"/>
        <v>6.1795842576367624E-2</v>
      </c>
      <c r="O53" s="51">
        <f t="shared" si="4"/>
        <v>0.75060745679205265</v>
      </c>
    </row>
    <row r="54" spans="1:15">
      <c r="A54" s="7">
        <v>293</v>
      </c>
      <c r="B54" s="7">
        <v>296</v>
      </c>
      <c r="C54" s="8" t="s">
        <v>66</v>
      </c>
      <c r="D54" s="19">
        <v>0.53059054951817397</v>
      </c>
      <c r="E54" s="19">
        <v>3.9530019876332764E-4</v>
      </c>
      <c r="F54" s="19">
        <v>1.3448637677250566E-5</v>
      </c>
      <c r="G54" s="20">
        <v>0</v>
      </c>
      <c r="H54" s="20">
        <v>0.5</v>
      </c>
      <c r="I54" s="20">
        <v>1.501893311483778</v>
      </c>
      <c r="J54" s="11">
        <f t="shared" si="6"/>
        <v>2.0018933114837782</v>
      </c>
      <c r="K54" s="12">
        <f t="shared" si="7"/>
        <v>0</v>
      </c>
      <c r="L54" s="12">
        <f t="shared" si="7"/>
        <v>1.9765009938166382E-4</v>
      </c>
      <c r="M54" s="12">
        <f t="shared" si="7"/>
        <v>2.0198418976031358E-5</v>
      </c>
      <c r="N54" s="18">
        <f t="shared" si="3"/>
        <v>2.1784851835769518E-4</v>
      </c>
      <c r="O54" s="51">
        <f t="shared" si="4"/>
        <v>0.75023644010808621</v>
      </c>
    </row>
    <row r="55" spans="1:15">
      <c r="A55" s="9">
        <v>293</v>
      </c>
      <c r="B55" s="9">
        <v>301</v>
      </c>
      <c r="C55" s="10" t="s">
        <v>68</v>
      </c>
      <c r="D55" s="19">
        <v>4.2317296092665053E-2</v>
      </c>
      <c r="E55" s="19">
        <v>2.6449426599702962E-4</v>
      </c>
      <c r="F55" s="19">
        <v>6.8053340607686352E-6</v>
      </c>
      <c r="G55" s="20">
        <v>0.5</v>
      </c>
      <c r="H55" s="20">
        <v>0.5</v>
      </c>
      <c r="I55" s="20">
        <v>6</v>
      </c>
      <c r="J55" s="11">
        <f t="shared" si="6"/>
        <v>7</v>
      </c>
      <c r="K55" s="12">
        <f t="shared" si="7"/>
        <v>2.1158648046332527E-2</v>
      </c>
      <c r="L55" s="12">
        <f t="shared" si="7"/>
        <v>1.3224713299851481E-4</v>
      </c>
      <c r="M55" s="12">
        <f t="shared" si="7"/>
        <v>4.0832004364611813E-5</v>
      </c>
      <c r="N55" s="18">
        <f t="shared" si="3"/>
        <v>2.1331727183695651E-2</v>
      </c>
      <c r="O55" s="51">
        <f t="shared" si="4"/>
        <v>0.8571428571428571</v>
      </c>
    </row>
    <row r="56" spans="1:15">
      <c r="A56" s="7">
        <v>296</v>
      </c>
      <c r="B56" s="7">
        <v>303</v>
      </c>
      <c r="C56" s="8" t="s">
        <v>70</v>
      </c>
      <c r="D56" s="19">
        <v>0.10094985896840158</v>
      </c>
      <c r="E56" s="19">
        <v>4.5645745123021027E-3</v>
      </c>
      <c r="F56" s="19">
        <v>7.4289133224788218E-6</v>
      </c>
      <c r="G56" s="20">
        <v>0.5</v>
      </c>
      <c r="H56" s="20">
        <v>0</v>
      </c>
      <c r="I56" s="20">
        <v>5.5</v>
      </c>
      <c r="J56" s="11">
        <f t="shared" si="6"/>
        <v>6</v>
      </c>
      <c r="K56" s="12">
        <f t="shared" si="7"/>
        <v>5.0474929484200792E-2</v>
      </c>
      <c r="L56" s="12">
        <f t="shared" si="7"/>
        <v>0</v>
      </c>
      <c r="M56" s="12">
        <f t="shared" si="7"/>
        <v>4.0859023273633518E-5</v>
      </c>
      <c r="N56" s="18">
        <f t="shared" si="3"/>
        <v>5.0515788507474423E-2</v>
      </c>
      <c r="O56" s="51">
        <f t="shared" si="4"/>
        <v>0.91666666666666663</v>
      </c>
    </row>
    <row r="57" spans="1:15">
      <c r="A57" s="7">
        <v>297</v>
      </c>
      <c r="B57" s="7">
        <v>304</v>
      </c>
      <c r="C57" s="8" t="s">
        <v>71</v>
      </c>
      <c r="D57" s="19">
        <v>0.18250492827417714</v>
      </c>
      <c r="E57" s="19">
        <v>3.4516934734222576E-6</v>
      </c>
      <c r="F57" s="19">
        <v>3.7263130388569003E-6</v>
      </c>
      <c r="G57" s="20">
        <v>0</v>
      </c>
      <c r="H57" s="20">
        <v>6</v>
      </c>
      <c r="I57" s="20">
        <v>0</v>
      </c>
      <c r="J57" s="11">
        <f t="shared" si="6"/>
        <v>6</v>
      </c>
      <c r="K57" s="12">
        <f t="shared" si="7"/>
        <v>0</v>
      </c>
      <c r="L57" s="12">
        <f t="shared" si="7"/>
        <v>2.0710160840533546E-5</v>
      </c>
      <c r="M57" s="12">
        <f t="shared" si="7"/>
        <v>0</v>
      </c>
      <c r="N57" s="18">
        <f t="shared" si="3"/>
        <v>2.0710160840533546E-5</v>
      </c>
      <c r="O57" s="51">
        <f t="shared" si="4"/>
        <v>0</v>
      </c>
    </row>
    <row r="58" spans="1:15">
      <c r="A58" s="9">
        <v>304</v>
      </c>
      <c r="B58" s="9">
        <v>307</v>
      </c>
      <c r="C58" s="10" t="s">
        <v>73</v>
      </c>
      <c r="D58" s="19">
        <v>1.2477072574905186E-2</v>
      </c>
      <c r="E58" s="19">
        <v>1.2477072554433881E-2</v>
      </c>
      <c r="F58" s="19">
        <v>8.3007913584333753E-5</v>
      </c>
      <c r="G58" s="20">
        <v>1</v>
      </c>
      <c r="H58" s="20">
        <v>0</v>
      </c>
      <c r="I58" s="20">
        <v>1</v>
      </c>
      <c r="J58" s="11">
        <f t="shared" si="6"/>
        <v>2</v>
      </c>
      <c r="K58" s="12">
        <f t="shared" si="7"/>
        <v>1.2477072574905186E-2</v>
      </c>
      <c r="L58" s="12">
        <f t="shared" si="7"/>
        <v>0</v>
      </c>
      <c r="M58" s="12">
        <f t="shared" si="7"/>
        <v>8.3007913584333753E-5</v>
      </c>
      <c r="N58" s="18">
        <f t="shared" si="3"/>
        <v>1.2560080488489521E-2</v>
      </c>
      <c r="O58" s="51">
        <f t="shared" si="4"/>
        <v>0.5</v>
      </c>
    </row>
  </sheetData>
  <conditionalFormatting sqref="O1:O1048576">
    <cfRule type="cellIs" dxfId="0" priority="1" operator="greaterThan">
      <formula>0.85</formula>
    </cfRule>
  </conditionalFormatting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8"/>
  <sheetViews>
    <sheetView topLeftCell="A34" zoomScaleNormal="100" workbookViewId="0">
      <selection activeCell="A6" sqref="A6"/>
    </sheetView>
  </sheetViews>
  <sheetFormatPr baseColWidth="10" defaultRowHeight="16"/>
  <cols>
    <col min="1" max="2" width="8.33203125" bestFit="1" customWidth="1"/>
    <col min="3" max="3" width="22.5" bestFit="1" customWidth="1"/>
  </cols>
  <sheetData>
    <row r="1" spans="1:14">
      <c r="A1" s="7" t="s">
        <v>97</v>
      </c>
      <c r="B1" s="7" t="s">
        <v>98</v>
      </c>
      <c r="C1" s="8" t="s">
        <v>99</v>
      </c>
      <c r="D1" s="8" t="s">
        <v>3</v>
      </c>
      <c r="E1" s="8" t="s">
        <v>4</v>
      </c>
      <c r="F1" s="8" t="s">
        <v>5</v>
      </c>
      <c r="G1" s="8" t="s">
        <v>0</v>
      </c>
      <c r="H1" s="8" t="s">
        <v>1</v>
      </c>
      <c r="I1" s="8" t="s">
        <v>2</v>
      </c>
      <c r="J1" s="8" t="s">
        <v>48</v>
      </c>
      <c r="K1" s="8" t="s">
        <v>45</v>
      </c>
      <c r="L1" s="8" t="s">
        <v>46</v>
      </c>
      <c r="M1" s="8" t="s">
        <v>47</v>
      </c>
      <c r="N1" s="17" t="s">
        <v>101</v>
      </c>
    </row>
    <row r="2" spans="1:14">
      <c r="A2" s="48">
        <v>63</v>
      </c>
      <c r="B2" s="7">
        <v>67</v>
      </c>
      <c r="C2" s="8" t="s">
        <v>49</v>
      </c>
      <c r="D2" s="15">
        <v>2.5106793013816169E-2</v>
      </c>
      <c r="E2" s="15">
        <v>9.0052287973088629E-7</v>
      </c>
      <c r="F2" s="15">
        <v>0</v>
      </c>
      <c r="G2" s="16">
        <v>6.9063987303566277E-2</v>
      </c>
      <c r="H2" s="16">
        <v>2.8981731834050053</v>
      </c>
      <c r="I2" s="16">
        <v>3.2762829297343601E-2</v>
      </c>
      <c r="J2" s="11">
        <f t="shared" ref="J2:J33" si="0">SUM(G2:I2)</f>
        <v>3.0000000000059153</v>
      </c>
      <c r="K2" s="12">
        <f t="shared" ref="K2:K33" si="1">D2*G2</f>
        <v>1.7339752339394663E-3</v>
      </c>
      <c r="L2" s="12">
        <f t="shared" ref="L2:L33" si="2">E2*H2</f>
        <v>2.6098712610787055E-6</v>
      </c>
      <c r="M2" s="12">
        <f t="shared" ref="M2:M33" si="3">F2*I2</f>
        <v>0</v>
      </c>
      <c r="N2" s="18">
        <f>SUM(K2:M2)</f>
        <v>1.736585105200545E-3</v>
      </c>
    </row>
    <row r="3" spans="1:14">
      <c r="A3" s="7">
        <v>72</v>
      </c>
      <c r="B3" s="7">
        <v>76</v>
      </c>
      <c r="C3" s="8" t="s">
        <v>50</v>
      </c>
      <c r="D3" s="15">
        <v>4.1852667302633088E-2</v>
      </c>
      <c r="E3" s="15">
        <v>5.3889262648623748E-5</v>
      </c>
      <c r="F3" s="15">
        <v>0</v>
      </c>
      <c r="G3" s="16">
        <v>1.1506173921751968</v>
      </c>
      <c r="H3" s="16">
        <v>0</v>
      </c>
      <c r="I3" s="16">
        <v>0.84938262044893875</v>
      </c>
      <c r="J3" s="11">
        <f t="shared" si="0"/>
        <v>2.0000000126241355</v>
      </c>
      <c r="K3" s="12">
        <f t="shared" si="1"/>
        <v>4.8156406907331813E-2</v>
      </c>
      <c r="L3" s="12">
        <f t="shared" si="2"/>
        <v>0</v>
      </c>
      <c r="M3" s="12">
        <f t="shared" si="3"/>
        <v>0</v>
      </c>
      <c r="N3" s="18">
        <f t="shared" ref="N3:N58" si="4">SUM(K3:M3)</f>
        <v>4.8156406907331813E-2</v>
      </c>
    </row>
    <row r="4" spans="1:14">
      <c r="A4" s="7">
        <v>72</v>
      </c>
      <c r="B4" s="7">
        <v>81</v>
      </c>
      <c r="C4" s="8" t="s">
        <v>7</v>
      </c>
      <c r="D4" s="15">
        <v>2.1672897747272359E-2</v>
      </c>
      <c r="E4" s="15">
        <v>2.1672897747272369E-2</v>
      </c>
      <c r="F4" s="15">
        <v>9.0097208294123135E-5</v>
      </c>
      <c r="G4" s="16">
        <v>0</v>
      </c>
      <c r="H4" s="16">
        <v>3</v>
      </c>
      <c r="I4" s="16">
        <v>4</v>
      </c>
      <c r="J4" s="11">
        <f t="shared" si="0"/>
        <v>7</v>
      </c>
      <c r="K4" s="12">
        <f t="shared" si="1"/>
        <v>0</v>
      </c>
      <c r="L4" s="12">
        <f t="shared" si="2"/>
        <v>6.501869324181711E-2</v>
      </c>
      <c r="M4" s="12">
        <f t="shared" si="3"/>
        <v>3.6038883317649254E-4</v>
      </c>
      <c r="N4" s="18">
        <f t="shared" si="4"/>
        <v>6.53790820749936E-2</v>
      </c>
    </row>
    <row r="5" spans="1:14">
      <c r="A5" s="49">
        <v>72</v>
      </c>
      <c r="B5" s="9">
        <v>82</v>
      </c>
      <c r="C5" s="10" t="s">
        <v>77</v>
      </c>
      <c r="D5" s="15">
        <v>3.4787572542764406E-2</v>
      </c>
      <c r="E5" s="21">
        <v>3.5167737245285865E-4</v>
      </c>
      <c r="F5" s="15">
        <v>9.0889464454301912E-6</v>
      </c>
      <c r="G5" s="16">
        <v>1.9723935496027796</v>
      </c>
      <c r="H5" s="16">
        <v>1.5315870950983763</v>
      </c>
      <c r="I5" s="16">
        <v>4.496019262026274</v>
      </c>
      <c r="J5" s="11">
        <f t="shared" si="0"/>
        <v>7.9999999067274299</v>
      </c>
      <c r="K5" s="12">
        <f t="shared" si="1"/>
        <v>6.8614783689687278E-2</v>
      </c>
      <c r="L5" s="12">
        <f t="shared" si="2"/>
        <v>5.3862452528690352E-4</v>
      </c>
      <c r="M5" s="12">
        <f t="shared" si="3"/>
        <v>4.0864078290179373E-5</v>
      </c>
      <c r="N5" s="18">
        <f t="shared" si="4"/>
        <v>6.9194272293264358E-2</v>
      </c>
    </row>
    <row r="6" spans="1:14">
      <c r="A6" s="48">
        <v>72</v>
      </c>
      <c r="B6" s="13">
        <v>84</v>
      </c>
      <c r="C6" s="14" t="s">
        <v>79</v>
      </c>
      <c r="D6" s="15">
        <v>0.68945657268590943</v>
      </c>
      <c r="E6" s="15">
        <v>1.4352578831462974E-2</v>
      </c>
      <c r="F6" s="15">
        <v>7.6703894655276241E-5</v>
      </c>
      <c r="G6" s="16">
        <v>0</v>
      </c>
      <c r="H6" s="16">
        <v>4.2028872991541082</v>
      </c>
      <c r="I6" s="16">
        <v>5.7971127441878458</v>
      </c>
      <c r="J6" s="11">
        <f t="shared" si="0"/>
        <v>10.000000043341954</v>
      </c>
      <c r="K6" s="12">
        <f t="shared" si="1"/>
        <v>0</v>
      </c>
      <c r="L6" s="12">
        <f t="shared" si="2"/>
        <v>6.032227128086385E-2</v>
      </c>
      <c r="M6" s="12">
        <f t="shared" si="3"/>
        <v>4.4466112523494389E-4</v>
      </c>
      <c r="N6" s="18">
        <f t="shared" si="4"/>
        <v>6.0766932406098796E-2</v>
      </c>
    </row>
    <row r="7" spans="1:14">
      <c r="A7" s="48">
        <v>77</v>
      </c>
      <c r="B7" s="13">
        <v>82</v>
      </c>
      <c r="C7" s="14" t="s">
        <v>80</v>
      </c>
      <c r="D7" s="15">
        <v>0.52994490475558131</v>
      </c>
      <c r="E7" s="15">
        <v>2.6070424387863344E-4</v>
      </c>
      <c r="F7" s="15">
        <v>9.4431169682846107E-6</v>
      </c>
      <c r="G7" s="16">
        <v>0.2297858714323526</v>
      </c>
      <c r="H7" s="16">
        <v>0.67522571723149527</v>
      </c>
      <c r="I7" s="16">
        <v>3.0949883689786022</v>
      </c>
      <c r="J7" s="11">
        <f t="shared" si="0"/>
        <v>3.9999999576424501</v>
      </c>
      <c r="K7" s="12">
        <f t="shared" si="1"/>
        <v>0.12177385175039636</v>
      </c>
      <c r="L7" s="12">
        <f t="shared" si="2"/>
        <v>1.7603421005824493E-4</v>
      </c>
      <c r="M7" s="12">
        <f t="shared" si="3"/>
        <v>2.9226337183745349E-5</v>
      </c>
      <c r="N7" s="18">
        <f t="shared" si="4"/>
        <v>0.12197911229763835</v>
      </c>
    </row>
    <row r="8" spans="1:14">
      <c r="A8" s="13">
        <v>77</v>
      </c>
      <c r="B8" s="13">
        <v>84</v>
      </c>
      <c r="C8" s="14" t="s">
        <v>82</v>
      </c>
      <c r="D8" s="15">
        <v>2.2742229504466818E-2</v>
      </c>
      <c r="E8" s="15">
        <v>1.1577544326275325E-4</v>
      </c>
      <c r="F8" s="15">
        <v>9.1304195235041945E-7</v>
      </c>
      <c r="G8" s="16">
        <v>0.2366296215450483</v>
      </c>
      <c r="H8" s="16">
        <v>1.2177886331980303</v>
      </c>
      <c r="I8" s="16">
        <v>4.5455817452569223</v>
      </c>
      <c r="J8" s="11">
        <f t="shared" si="0"/>
        <v>6.0000000000000009</v>
      </c>
      <c r="K8" s="12">
        <f t="shared" si="1"/>
        <v>5.3814851607326148E-3</v>
      </c>
      <c r="L8" s="12">
        <f t="shared" si="2"/>
        <v>1.4099001880884439E-4</v>
      </c>
      <c r="M8" s="12">
        <f t="shared" si="3"/>
        <v>4.150306831257807E-6</v>
      </c>
      <c r="N8" s="18">
        <f t="shared" si="4"/>
        <v>5.5266254863727176E-3</v>
      </c>
    </row>
    <row r="9" spans="1:14">
      <c r="A9" s="13">
        <v>79</v>
      </c>
      <c r="B9" s="13">
        <v>84</v>
      </c>
      <c r="C9" s="14" t="s">
        <v>85</v>
      </c>
      <c r="D9" s="15">
        <v>0.52994062196839109</v>
      </c>
      <c r="E9" s="15">
        <v>5.0266540504292564E-4</v>
      </c>
      <c r="F9" s="15">
        <v>1.2833780356764648E-6</v>
      </c>
      <c r="G9" s="16">
        <v>0.11271566744225194</v>
      </c>
      <c r="H9" s="16">
        <v>0.28381246280149142</v>
      </c>
      <c r="I9" s="16">
        <v>3.6034718353663275</v>
      </c>
      <c r="J9" s="11">
        <f t="shared" si="0"/>
        <v>3.9999999656100709</v>
      </c>
      <c r="K9" s="12">
        <f t="shared" si="1"/>
        <v>5.9732610909929318E-2</v>
      </c>
      <c r="L9" s="12">
        <f t="shared" si="2"/>
        <v>1.4266270657034195E-4</v>
      </c>
      <c r="M9" s="12">
        <f t="shared" si="3"/>
        <v>4.6246166056879023E-6</v>
      </c>
      <c r="N9" s="18">
        <f t="shared" si="4"/>
        <v>5.9879898233105341E-2</v>
      </c>
    </row>
    <row r="10" spans="1:14">
      <c r="A10" s="13">
        <v>82</v>
      </c>
      <c r="B10" s="13">
        <v>93</v>
      </c>
      <c r="C10" s="14" t="s">
        <v>6</v>
      </c>
      <c r="D10" s="15">
        <v>3.5318394001184888E-2</v>
      </c>
      <c r="E10" s="15">
        <v>2.0647109114294148E-4</v>
      </c>
      <c r="F10" s="15">
        <v>2.4707594805630733E-6</v>
      </c>
      <c r="G10" s="16">
        <v>1.5109020468650722</v>
      </c>
      <c r="H10" s="16">
        <v>1.645202536188801</v>
      </c>
      <c r="I10" s="16">
        <v>6.8438954144566697</v>
      </c>
      <c r="J10" s="11">
        <f t="shared" si="0"/>
        <v>9.9999999975105425</v>
      </c>
      <c r="K10" s="12">
        <f t="shared" si="1"/>
        <v>5.3362633788377335E-2</v>
      </c>
      <c r="L10" s="12">
        <f t="shared" si="2"/>
        <v>3.3968676279803639E-4</v>
      </c>
      <c r="M10" s="12">
        <f t="shared" si="3"/>
        <v>1.6909619479250961E-5</v>
      </c>
      <c r="N10" s="18">
        <f t="shared" si="4"/>
        <v>5.3719230170654622E-2</v>
      </c>
    </row>
    <row r="11" spans="1:14">
      <c r="A11" s="13">
        <v>87</v>
      </c>
      <c r="B11" s="13">
        <v>93</v>
      </c>
      <c r="C11" s="14" t="s">
        <v>88</v>
      </c>
      <c r="D11" s="15">
        <v>0.52989555278114753</v>
      </c>
      <c r="E11" s="15">
        <v>1.0851071192612869E-3</v>
      </c>
      <c r="F11" s="15">
        <v>9.209056620803534E-7</v>
      </c>
      <c r="G11" s="16">
        <v>0.76884850923198433</v>
      </c>
      <c r="H11" s="16">
        <v>1.1584891046886938</v>
      </c>
      <c r="I11" s="16">
        <v>3.072662395693992</v>
      </c>
      <c r="J11" s="11">
        <f t="shared" si="0"/>
        <v>5.0000000096146699</v>
      </c>
      <c r="K11" s="12">
        <f t="shared" si="1"/>
        <v>0.40740940580444357</v>
      </c>
      <c r="L11" s="12">
        <f t="shared" si="2"/>
        <v>1.257084775084336E-3</v>
      </c>
      <c r="M11" s="12">
        <f t="shared" si="3"/>
        <v>2.8296321978559804E-6</v>
      </c>
      <c r="N11" s="18">
        <f t="shared" si="4"/>
        <v>0.40866932021172575</v>
      </c>
    </row>
    <row r="12" spans="1:14">
      <c r="A12" s="13">
        <v>94</v>
      </c>
      <c r="B12" s="13">
        <v>98</v>
      </c>
      <c r="C12" s="14" t="s">
        <v>11</v>
      </c>
      <c r="D12" s="15">
        <v>2.3796962933821469E-2</v>
      </c>
      <c r="E12" s="15">
        <v>-4.8021584218768908E-12</v>
      </c>
      <c r="F12" s="15">
        <v>0</v>
      </c>
      <c r="G12" s="16">
        <v>1.3644069026346923</v>
      </c>
      <c r="H12" s="16">
        <v>1.6355946906503953</v>
      </c>
      <c r="I12" s="16">
        <v>-4.5455817452535833E-6</v>
      </c>
      <c r="J12" s="11">
        <f t="shared" si="0"/>
        <v>2.9999970477033426</v>
      </c>
      <c r="K12" s="12">
        <f t="shared" si="1"/>
        <v>3.2468740488647931E-2</v>
      </c>
      <c r="L12" s="12">
        <f t="shared" si="2"/>
        <v>-7.8543848184839246E-12</v>
      </c>
      <c r="M12" s="12">
        <f t="shared" si="3"/>
        <v>0</v>
      </c>
      <c r="N12" s="18">
        <f t="shared" si="4"/>
        <v>3.2468740480793547E-2</v>
      </c>
    </row>
    <row r="13" spans="1:14">
      <c r="A13" s="48">
        <v>98</v>
      </c>
      <c r="B13" s="13">
        <v>105</v>
      </c>
      <c r="C13" s="14" t="s">
        <v>14</v>
      </c>
      <c r="D13" s="15">
        <v>4.6639468615655891E-2</v>
      </c>
      <c r="E13" s="15">
        <v>1.4351004486280134E-5</v>
      </c>
      <c r="F13" s="15">
        <v>1.4644235874353712E-5</v>
      </c>
      <c r="G13" s="16">
        <v>4.4432472474975739</v>
      </c>
      <c r="H13" s="16">
        <v>1.4331296414055663</v>
      </c>
      <c r="I13" s="16">
        <v>0.12362310900032203</v>
      </c>
      <c r="J13" s="11">
        <f t="shared" si="0"/>
        <v>5.9999999979034619</v>
      </c>
      <c r="K13" s="12">
        <f t="shared" si="1"/>
        <v>0.20723069055126253</v>
      </c>
      <c r="L13" s="12">
        <f t="shared" si="2"/>
        <v>2.0566849913232321E-5</v>
      </c>
      <c r="M13" s="12">
        <f t="shared" si="3"/>
        <v>1.8103659677216551E-6</v>
      </c>
      <c r="N13" s="18">
        <f t="shared" si="4"/>
        <v>0.20725306776714347</v>
      </c>
    </row>
    <row r="14" spans="1:14">
      <c r="A14" s="9">
        <v>109</v>
      </c>
      <c r="B14" s="9">
        <v>114</v>
      </c>
      <c r="C14" s="10" t="s">
        <v>51</v>
      </c>
      <c r="D14" s="15">
        <v>0.52994649751615808</v>
      </c>
      <c r="E14" s="15">
        <v>6.4995100477842306E-4</v>
      </c>
      <c r="F14" s="15">
        <v>1.310969274196969E-6</v>
      </c>
      <c r="G14" s="16">
        <v>0.32820640231963677</v>
      </c>
      <c r="H14" s="16">
        <v>0.82959079463677643</v>
      </c>
      <c r="I14" s="16">
        <v>2.8422027556189411</v>
      </c>
      <c r="J14" s="11">
        <f t="shared" si="0"/>
        <v>3.9999999525753545</v>
      </c>
      <c r="K14" s="12">
        <f t="shared" si="1"/>
        <v>0.17393183337167056</v>
      </c>
      <c r="L14" s="12">
        <f t="shared" si="2"/>
        <v>5.3919337052910326E-4</v>
      </c>
      <c r="M14" s="12">
        <f t="shared" si="3"/>
        <v>3.7260404836543884E-6</v>
      </c>
      <c r="N14" s="18">
        <f t="shared" si="4"/>
        <v>0.17447475278268332</v>
      </c>
    </row>
    <row r="15" spans="1:14">
      <c r="A15" s="7">
        <v>115</v>
      </c>
      <c r="B15" s="7">
        <v>122</v>
      </c>
      <c r="C15" s="8" t="s">
        <v>10</v>
      </c>
      <c r="D15" s="15">
        <v>2.5473359997977056E-2</v>
      </c>
      <c r="E15" s="15">
        <v>3.9154910248489588E-4</v>
      </c>
      <c r="F15" s="15">
        <v>0</v>
      </c>
      <c r="G15" s="16">
        <v>1.2498014026158561</v>
      </c>
      <c r="H15" s="16">
        <v>0.59423294584340414</v>
      </c>
      <c r="I15" s="16">
        <v>4.1559656487677969</v>
      </c>
      <c r="J15" s="11">
        <f t="shared" si="0"/>
        <v>5.9999999972270572</v>
      </c>
      <c r="K15" s="12">
        <f t="shared" si="1"/>
        <v>3.183664105481037E-2</v>
      </c>
      <c r="L15" s="12">
        <f t="shared" si="2"/>
        <v>2.3267137661194063E-4</v>
      </c>
      <c r="M15" s="12">
        <f t="shared" si="3"/>
        <v>0</v>
      </c>
      <c r="N15" s="18">
        <f t="shared" si="4"/>
        <v>3.206931243142231E-2</v>
      </c>
    </row>
    <row r="16" spans="1:14">
      <c r="A16" s="7">
        <v>119</v>
      </c>
      <c r="B16" s="7">
        <v>125</v>
      </c>
      <c r="C16" s="8" t="s">
        <v>54</v>
      </c>
      <c r="D16" s="15">
        <v>0.52971751585589089</v>
      </c>
      <c r="E16" s="15">
        <v>6.7040740348401948E-2</v>
      </c>
      <c r="F16" s="15">
        <v>0</v>
      </c>
      <c r="G16" s="16">
        <v>0</v>
      </c>
      <c r="H16" s="16">
        <v>0.22594867356300871</v>
      </c>
      <c r="I16" s="16">
        <v>4.7740513595324217</v>
      </c>
      <c r="J16" s="11">
        <f t="shared" si="0"/>
        <v>5.0000000330954304</v>
      </c>
      <c r="K16" s="12">
        <f t="shared" si="1"/>
        <v>0</v>
      </c>
      <c r="L16" s="12">
        <f t="shared" si="2"/>
        <v>1.5147766356403499E-2</v>
      </c>
      <c r="M16" s="12">
        <f t="shared" si="3"/>
        <v>0</v>
      </c>
      <c r="N16" s="18">
        <f t="shared" si="4"/>
        <v>1.5147766356403499E-2</v>
      </c>
    </row>
    <row r="17" spans="1:14">
      <c r="A17" s="9">
        <v>123</v>
      </c>
      <c r="B17" s="9">
        <v>129</v>
      </c>
      <c r="C17" s="10" t="s">
        <v>56</v>
      </c>
      <c r="D17" s="15">
        <v>0.5299011410177088</v>
      </c>
      <c r="E17" s="15">
        <v>1.7433482046747962E-3</v>
      </c>
      <c r="F17" s="15">
        <v>5.5727078518611405E-7</v>
      </c>
      <c r="G17" s="16">
        <v>0.1497642656124468</v>
      </c>
      <c r="H17" s="16">
        <v>0.33619083366889918</v>
      </c>
      <c r="I17" s="16">
        <v>3.5140448701792621</v>
      </c>
      <c r="J17" s="11">
        <f t="shared" si="0"/>
        <v>3.9999999694606081</v>
      </c>
      <c r="K17" s="12">
        <f t="shared" si="1"/>
        <v>7.9360255231714763E-2</v>
      </c>
      <c r="L17" s="12">
        <f t="shared" si="2"/>
        <v>5.8609768630479842E-4</v>
      </c>
      <c r="M17" s="12">
        <f t="shared" si="3"/>
        <v>1.9582745439840338E-6</v>
      </c>
      <c r="N17" s="18">
        <f t="shared" si="4"/>
        <v>7.9948311192563543E-2</v>
      </c>
    </row>
    <row r="18" spans="1:14">
      <c r="A18" s="7">
        <v>128</v>
      </c>
      <c r="B18" s="7">
        <v>135</v>
      </c>
      <c r="C18" s="8" t="s">
        <v>58</v>
      </c>
      <c r="D18" s="15">
        <v>5.2551984565622115E-2</v>
      </c>
      <c r="E18" s="15">
        <v>2.9808138799683855E-2</v>
      </c>
      <c r="F18" s="15">
        <v>2.0486416564698009E-5</v>
      </c>
      <c r="G18" s="16">
        <v>1.6285252490177349</v>
      </c>
      <c r="H18" s="16">
        <v>0</v>
      </c>
      <c r="I18" s="16">
        <v>4.3714746904677844</v>
      </c>
      <c r="J18" s="11">
        <f t="shared" si="0"/>
        <v>5.9999999394855195</v>
      </c>
      <c r="K18" s="12">
        <f t="shared" si="1"/>
        <v>8.5582233751105907E-2</v>
      </c>
      <c r="L18" s="12">
        <f t="shared" si="2"/>
        <v>0</v>
      </c>
      <c r="M18" s="12">
        <f t="shared" si="3"/>
        <v>8.9555851510957318E-5</v>
      </c>
      <c r="N18" s="18">
        <f t="shared" si="4"/>
        <v>8.5671789602616871E-2</v>
      </c>
    </row>
    <row r="19" spans="1:14">
      <c r="A19" s="7">
        <v>134</v>
      </c>
      <c r="B19" s="7">
        <v>139</v>
      </c>
      <c r="C19" s="8" t="s">
        <v>15</v>
      </c>
      <c r="D19" s="15">
        <v>0.52994221809932773</v>
      </c>
      <c r="E19" s="15">
        <v>8.404225075738682E-4</v>
      </c>
      <c r="F19" s="15">
        <v>0</v>
      </c>
      <c r="G19" s="16">
        <v>0.1432537603293759</v>
      </c>
      <c r="H19" s="16">
        <v>0.40605325669379311</v>
      </c>
      <c r="I19" s="16">
        <v>3.4506929499058385</v>
      </c>
      <c r="J19" s="11">
        <f t="shared" si="0"/>
        <v>3.9999999669290074</v>
      </c>
      <c r="K19" s="12">
        <f t="shared" si="1"/>
        <v>7.5916215500018938E-2</v>
      </c>
      <c r="L19" s="12">
        <f t="shared" si="2"/>
        <v>3.4125629619913316E-4</v>
      </c>
      <c r="M19" s="12">
        <f t="shared" si="3"/>
        <v>0</v>
      </c>
      <c r="N19" s="18">
        <f t="shared" si="4"/>
        <v>7.6257471796218071E-2</v>
      </c>
    </row>
    <row r="20" spans="1:14">
      <c r="A20" s="7">
        <v>139</v>
      </c>
      <c r="B20" s="7">
        <v>146</v>
      </c>
      <c r="C20" s="8" t="s">
        <v>61</v>
      </c>
      <c r="D20" s="15">
        <v>2.733898899491826E-2</v>
      </c>
      <c r="E20" s="15">
        <v>0</v>
      </c>
      <c r="F20" s="15">
        <v>0</v>
      </c>
      <c r="G20" s="16">
        <v>2</v>
      </c>
      <c r="H20" s="16">
        <v>0</v>
      </c>
      <c r="I20" s="16">
        <v>3</v>
      </c>
      <c r="J20" s="11">
        <f t="shared" si="0"/>
        <v>5</v>
      </c>
      <c r="K20" s="12">
        <f t="shared" si="1"/>
        <v>5.4677977989836521E-2</v>
      </c>
      <c r="L20" s="12">
        <f t="shared" si="2"/>
        <v>0</v>
      </c>
      <c r="M20" s="12">
        <f t="shared" si="3"/>
        <v>0</v>
      </c>
      <c r="N20" s="18">
        <f t="shared" si="4"/>
        <v>5.4677977989836521E-2</v>
      </c>
    </row>
    <row r="21" spans="1:14">
      <c r="A21" s="9">
        <v>145</v>
      </c>
      <c r="B21" s="9">
        <v>149</v>
      </c>
      <c r="C21" s="10" t="s">
        <v>63</v>
      </c>
      <c r="D21" s="15">
        <v>0.53064660771293914</v>
      </c>
      <c r="E21" s="15">
        <v>6.5963572226058589E-5</v>
      </c>
      <c r="F21" s="15">
        <v>6.9832187633472097E-6</v>
      </c>
      <c r="G21" s="16">
        <v>0.18096945483529844</v>
      </c>
      <c r="H21" s="16">
        <v>9.97569665912377E-2</v>
      </c>
      <c r="I21" s="16">
        <v>2.7192736364728116</v>
      </c>
      <c r="J21" s="11">
        <f t="shared" si="0"/>
        <v>3.0000000578993475</v>
      </c>
      <c r="K21" s="12">
        <f t="shared" si="1"/>
        <v>9.6030827308011074E-2</v>
      </c>
      <c r="L21" s="12">
        <f t="shared" si="2"/>
        <v>6.580325870793622E-6</v>
      </c>
      <c r="M21" s="12">
        <f t="shared" si="3"/>
        <v>1.8989282680892336E-5</v>
      </c>
      <c r="N21" s="18">
        <f t="shared" si="4"/>
        <v>9.6056396916562758E-2</v>
      </c>
    </row>
    <row r="22" spans="1:14">
      <c r="A22" s="7">
        <v>147</v>
      </c>
      <c r="B22" s="7">
        <v>158</v>
      </c>
      <c r="C22" s="8" t="s">
        <v>65</v>
      </c>
      <c r="D22" s="15">
        <v>2.4174037442102291E-2</v>
      </c>
      <c r="E22" s="15">
        <v>8.554288195135526E-4</v>
      </c>
      <c r="F22" s="15">
        <v>4.1963329541655982E-6</v>
      </c>
      <c r="G22" s="16">
        <v>3.006892411267434</v>
      </c>
      <c r="H22" s="16">
        <v>1.7982917454055738</v>
      </c>
      <c r="I22" s="16">
        <v>4.1948157849007517</v>
      </c>
      <c r="J22" s="11">
        <f t="shared" si="0"/>
        <v>8.9999999415737584</v>
      </c>
      <c r="K22" s="12">
        <f t="shared" si="1"/>
        <v>7.2688729734352198E-2</v>
      </c>
      <c r="L22" s="12">
        <f t="shared" si="2"/>
        <v>1.538310584913256E-3</v>
      </c>
      <c r="M22" s="12">
        <f t="shared" si="3"/>
        <v>1.7602843714833054E-5</v>
      </c>
      <c r="N22" s="18">
        <f t="shared" si="4"/>
        <v>7.4244643162980295E-2</v>
      </c>
    </row>
    <row r="23" spans="1:14">
      <c r="A23" s="13">
        <v>152</v>
      </c>
      <c r="B23" s="13">
        <v>157</v>
      </c>
      <c r="C23" s="14" t="s">
        <v>67</v>
      </c>
      <c r="D23" s="15">
        <v>0.53001300526108819</v>
      </c>
      <c r="E23" s="15">
        <v>1.3413311481336943E-2</v>
      </c>
      <c r="F23" s="15">
        <v>1.9018529360560811E-5</v>
      </c>
      <c r="G23" s="16">
        <v>0</v>
      </c>
      <c r="H23" s="16">
        <v>1.1328153877888842</v>
      </c>
      <c r="I23" s="16">
        <v>1.867184703901337</v>
      </c>
      <c r="J23" s="11">
        <f t="shared" si="0"/>
        <v>3.0000000916902212</v>
      </c>
      <c r="K23" s="12">
        <f t="shared" si="1"/>
        <v>0</v>
      </c>
      <c r="L23" s="12">
        <f t="shared" si="2"/>
        <v>1.5194805647263802E-2</v>
      </c>
      <c r="M23" s="12">
        <f t="shared" si="3"/>
        <v>3.5511107112737624E-5</v>
      </c>
      <c r="N23" s="18">
        <f t="shared" si="4"/>
        <v>1.5230316754376539E-2</v>
      </c>
    </row>
    <row r="24" spans="1:14">
      <c r="A24" s="9">
        <v>158</v>
      </c>
      <c r="B24" s="9">
        <v>163</v>
      </c>
      <c r="C24" s="10" t="s">
        <v>69</v>
      </c>
      <c r="D24" s="15">
        <v>7.0851320594169974E-3</v>
      </c>
      <c r="E24" s="15">
        <v>5.7677755621529469E-5</v>
      </c>
      <c r="F24" s="15">
        <v>3.3519519095676359E-6</v>
      </c>
      <c r="G24" s="16">
        <v>0.28013033684564403</v>
      </c>
      <c r="H24" s="16">
        <v>0.99171635491407639</v>
      </c>
      <c r="I24" s="16">
        <v>2.7281533342085114</v>
      </c>
      <c r="J24" s="11">
        <f t="shared" si="0"/>
        <v>4.000000025968232</v>
      </c>
      <c r="K24" s="12">
        <f t="shared" si="1"/>
        <v>1.984760430400355E-3</v>
      </c>
      <c r="L24" s="12">
        <f t="shared" si="2"/>
        <v>5.719997356460808E-5</v>
      </c>
      <c r="M24" s="12">
        <f t="shared" si="3"/>
        <v>9.1446387781935321E-6</v>
      </c>
      <c r="N24" s="18">
        <f t="shared" si="4"/>
        <v>2.0511050427431568E-3</v>
      </c>
    </row>
    <row r="25" spans="1:14">
      <c r="A25" s="48">
        <v>158</v>
      </c>
      <c r="B25" s="7">
        <v>169</v>
      </c>
      <c r="C25" s="8" t="s">
        <v>12</v>
      </c>
      <c r="D25" s="15">
        <v>0.53062662634400037</v>
      </c>
      <c r="E25" s="15">
        <v>8.6026326202636838E-4</v>
      </c>
      <c r="F25" s="15">
        <v>7.2400792965323236E-6</v>
      </c>
      <c r="G25" s="16">
        <v>0.58701898854534895</v>
      </c>
      <c r="H25" s="16">
        <v>0.35880402056626259</v>
      </c>
      <c r="I25" s="16">
        <v>9.0541768707665771</v>
      </c>
      <c r="J25" s="11">
        <f t="shared" si="0"/>
        <v>9.9999998798781888</v>
      </c>
      <c r="K25" s="12">
        <f t="shared" si="1"/>
        <v>0.31148790549168592</v>
      </c>
      <c r="L25" s="12">
        <f t="shared" si="2"/>
        <v>3.0866591716050923E-4</v>
      </c>
      <c r="M25" s="12">
        <f t="shared" si="3"/>
        <v>6.5552958509178914E-5</v>
      </c>
      <c r="N25" s="18">
        <f t="shared" si="4"/>
        <v>0.31186212436735561</v>
      </c>
    </row>
    <row r="26" spans="1:14">
      <c r="A26" s="49">
        <v>164</v>
      </c>
      <c r="B26" s="9">
        <v>173</v>
      </c>
      <c r="C26" s="10" t="s">
        <v>72</v>
      </c>
      <c r="D26" s="15">
        <v>5.0856448454289022E-2</v>
      </c>
      <c r="E26" s="15">
        <v>2.9808138799683855E-2</v>
      </c>
      <c r="F26" s="15">
        <v>8.8463953190082257E-6</v>
      </c>
      <c r="G26" s="16">
        <v>0.60825572381026594</v>
      </c>
      <c r="H26" s="16">
        <v>0</v>
      </c>
      <c r="I26" s="16">
        <v>7.3917442681527845</v>
      </c>
      <c r="J26" s="11">
        <f t="shared" si="0"/>
        <v>7.9999999919630502</v>
      </c>
      <c r="K26" s="12">
        <f t="shared" si="1"/>
        <v>3.0933725864983049E-2</v>
      </c>
      <c r="L26" s="12">
        <f t="shared" si="2"/>
        <v>0</v>
      </c>
      <c r="M26" s="12">
        <f t="shared" si="3"/>
        <v>6.5390291893092673E-5</v>
      </c>
      <c r="N26" s="18">
        <f t="shared" si="4"/>
        <v>3.0999116156876141E-2</v>
      </c>
    </row>
    <row r="27" spans="1:14">
      <c r="A27" s="48">
        <v>174</v>
      </c>
      <c r="B27" s="7">
        <v>177</v>
      </c>
      <c r="C27" s="8" t="s">
        <v>74</v>
      </c>
      <c r="D27" s="15">
        <v>0.52986596531786434</v>
      </c>
      <c r="E27" s="15">
        <v>4.6178404641245459E-2</v>
      </c>
      <c r="F27" s="15">
        <v>4.7375780013067736E-6</v>
      </c>
      <c r="G27" s="16">
        <v>0</v>
      </c>
      <c r="H27" s="16">
        <v>5.948207442074134E-2</v>
      </c>
      <c r="I27" s="16">
        <v>1.9405179287298611</v>
      </c>
      <c r="J27" s="11">
        <f t="shared" si="0"/>
        <v>2.0000000031506024</v>
      </c>
      <c r="K27" s="12">
        <f t="shared" si="1"/>
        <v>0</v>
      </c>
      <c r="L27" s="12">
        <f t="shared" si="2"/>
        <v>2.7467873015016697E-3</v>
      </c>
      <c r="M27" s="12">
        <f t="shared" si="3"/>
        <v>9.1933550502919758E-6</v>
      </c>
      <c r="N27" s="18">
        <f t="shared" si="4"/>
        <v>2.7559806565519616E-3</v>
      </c>
    </row>
    <row r="28" spans="1:14">
      <c r="A28" s="9">
        <v>174</v>
      </c>
      <c r="B28" s="9">
        <v>184</v>
      </c>
      <c r="C28" s="10" t="s">
        <v>75</v>
      </c>
      <c r="D28" s="15">
        <v>2.9609756955591666E-2</v>
      </c>
      <c r="E28" s="15">
        <v>7.8731033719706112E-4</v>
      </c>
      <c r="F28" s="15">
        <v>1.0622867225692729E-6</v>
      </c>
      <c r="G28" s="16">
        <v>1.6143191367699072</v>
      </c>
      <c r="H28" s="16">
        <v>3.3519837588821766E-11</v>
      </c>
      <c r="I28" s="16">
        <v>7.3856809931830751</v>
      </c>
      <c r="J28" s="11">
        <f t="shared" si="0"/>
        <v>9.0000001299865016</v>
      </c>
      <c r="K28" s="12">
        <f t="shared" si="1"/>
        <v>4.7799597288517494E-2</v>
      </c>
      <c r="L28" s="12">
        <f t="shared" si="2"/>
        <v>2.639051463484599E-14</v>
      </c>
      <c r="M28" s="12">
        <f t="shared" si="3"/>
        <v>7.8457108561906211E-6</v>
      </c>
      <c r="N28" s="18">
        <f t="shared" si="4"/>
        <v>4.7807442999400075E-2</v>
      </c>
    </row>
    <row r="29" spans="1:14">
      <c r="A29" s="9">
        <v>177</v>
      </c>
      <c r="B29" s="9">
        <v>185</v>
      </c>
      <c r="C29" s="10" t="s">
        <v>13</v>
      </c>
      <c r="D29" s="15">
        <v>5.4385054398359313E-2</v>
      </c>
      <c r="E29" s="15">
        <v>5.4384495786979778E-2</v>
      </c>
      <c r="F29" s="15">
        <v>4.0636259419716979E-6</v>
      </c>
      <c r="G29" s="16">
        <v>0</v>
      </c>
      <c r="H29" s="16">
        <v>1</v>
      </c>
      <c r="I29" s="16">
        <v>6</v>
      </c>
      <c r="J29" s="11">
        <f t="shared" si="0"/>
        <v>7</v>
      </c>
      <c r="K29" s="12">
        <f t="shared" si="1"/>
        <v>0</v>
      </c>
      <c r="L29" s="12">
        <f t="shared" si="2"/>
        <v>5.4384495786979778E-2</v>
      </c>
      <c r="M29" s="12">
        <f t="shared" si="3"/>
        <v>2.4381755651830187E-5</v>
      </c>
      <c r="N29" s="18">
        <f t="shared" si="4"/>
        <v>5.4408877542631608E-2</v>
      </c>
    </row>
    <row r="30" spans="1:14">
      <c r="A30" s="9">
        <v>182</v>
      </c>
      <c r="B30" s="9">
        <v>185</v>
      </c>
      <c r="C30" s="10" t="s">
        <v>76</v>
      </c>
      <c r="D30" s="15">
        <v>2.397424334702351E-2</v>
      </c>
      <c r="E30" s="15">
        <v>0</v>
      </c>
      <c r="F30" s="15">
        <v>0</v>
      </c>
      <c r="G30" s="16">
        <v>5.6468398660320849E-4</v>
      </c>
      <c r="H30" s="16">
        <v>1.9992048961664801</v>
      </c>
      <c r="I30" s="16">
        <v>2.3041603058335426E-4</v>
      </c>
      <c r="J30" s="11">
        <f t="shared" si="0"/>
        <v>1.9999999961836665</v>
      </c>
      <c r="K30" s="12">
        <f t="shared" si="1"/>
        <v>1.3537871308992685E-5</v>
      </c>
      <c r="L30" s="12">
        <f t="shared" si="2"/>
        <v>0</v>
      </c>
      <c r="M30" s="12">
        <f t="shared" si="3"/>
        <v>0</v>
      </c>
      <c r="N30" s="18">
        <f t="shared" si="4"/>
        <v>1.3537871308992685E-5</v>
      </c>
    </row>
    <row r="31" spans="1:14">
      <c r="A31" s="13">
        <v>185</v>
      </c>
      <c r="B31" s="13">
        <v>190</v>
      </c>
      <c r="C31" s="14" t="s">
        <v>78</v>
      </c>
      <c r="D31" s="15">
        <v>2.6193827602688558E-2</v>
      </c>
      <c r="E31" s="15">
        <v>3.6389690457343222E-4</v>
      </c>
      <c r="F31" s="15">
        <v>2.2960827072407263E-6</v>
      </c>
      <c r="G31" s="16">
        <v>1.187697691028796</v>
      </c>
      <c r="H31" s="16">
        <v>0.39923086197063362</v>
      </c>
      <c r="I31" s="16">
        <v>1.4130714523187642</v>
      </c>
      <c r="J31" s="11">
        <f t="shared" si="0"/>
        <v>3.0000000053181939</v>
      </c>
      <c r="K31" s="12">
        <f t="shared" si="1"/>
        <v>3.1110348562919544E-2</v>
      </c>
      <c r="L31" s="12">
        <f t="shared" si="2"/>
        <v>1.4527887488129676E-4</v>
      </c>
      <c r="M31" s="12">
        <f t="shared" si="3"/>
        <v>3.2445289257646529E-6</v>
      </c>
      <c r="N31" s="18">
        <f t="shared" si="4"/>
        <v>3.1258871966726602E-2</v>
      </c>
    </row>
    <row r="32" spans="1:14">
      <c r="A32" s="13">
        <v>185</v>
      </c>
      <c r="B32" s="13">
        <v>196</v>
      </c>
      <c r="C32" s="14" t="s">
        <v>9</v>
      </c>
      <c r="D32" s="15">
        <v>2.0764247554927576E-2</v>
      </c>
      <c r="E32" s="15">
        <v>1.3893465118789475E-3</v>
      </c>
      <c r="F32" s="15">
        <v>0</v>
      </c>
      <c r="G32" s="16">
        <v>4.4755318256395444</v>
      </c>
      <c r="H32" s="16">
        <v>1.1036491098469452</v>
      </c>
      <c r="I32" s="16">
        <v>3.4208189852185398</v>
      </c>
      <c r="J32" s="11">
        <f t="shared" si="0"/>
        <v>8.9999999207050294</v>
      </c>
      <c r="K32" s="12">
        <f t="shared" si="1"/>
        <v>9.2931050767536466E-2</v>
      </c>
      <c r="L32" s="12">
        <f t="shared" si="2"/>
        <v>1.5333510411041588E-3</v>
      </c>
      <c r="M32" s="12">
        <f t="shared" si="3"/>
        <v>0</v>
      </c>
      <c r="N32" s="18">
        <f t="shared" si="4"/>
        <v>9.446440180864063E-2</v>
      </c>
    </row>
    <row r="33" spans="1:14">
      <c r="A33" s="13">
        <v>187</v>
      </c>
      <c r="B33" s="13">
        <v>195</v>
      </c>
      <c r="C33" s="14" t="s">
        <v>81</v>
      </c>
      <c r="D33" s="15">
        <v>2.6164283658118778E-2</v>
      </c>
      <c r="E33" s="15">
        <v>5.3173004120053941E-4</v>
      </c>
      <c r="F33" s="15">
        <v>8.4864570899809388E-7</v>
      </c>
      <c r="G33" s="16">
        <v>3.0206176226486328</v>
      </c>
      <c r="H33" s="16">
        <v>0</v>
      </c>
      <c r="I33" s="16">
        <v>3.9793823773513672</v>
      </c>
      <c r="J33" s="11">
        <f t="shared" si="0"/>
        <v>7</v>
      </c>
      <c r="K33" s="12">
        <f t="shared" si="1"/>
        <v>7.9032296301691216E-2</v>
      </c>
      <c r="L33" s="12">
        <f t="shared" si="2"/>
        <v>0</v>
      </c>
      <c r="M33" s="12">
        <f t="shared" si="3"/>
        <v>3.3770857790018715E-6</v>
      </c>
      <c r="N33" s="18">
        <f t="shared" si="4"/>
        <v>7.9035673387470223E-2</v>
      </c>
    </row>
    <row r="34" spans="1:14">
      <c r="A34" s="48">
        <v>198</v>
      </c>
      <c r="B34" s="13">
        <v>203</v>
      </c>
      <c r="C34" s="14" t="s">
        <v>83</v>
      </c>
      <c r="D34" s="15">
        <v>6.1805710899463982E-2</v>
      </c>
      <c r="E34" s="15">
        <v>1.9420953674945225E-5</v>
      </c>
      <c r="F34" s="15">
        <v>1.5190717914557902E-6</v>
      </c>
      <c r="G34" s="16">
        <v>0.26817924707090846</v>
      </c>
      <c r="H34" s="16">
        <v>0</v>
      </c>
      <c r="I34" s="16">
        <v>3.731820787629315</v>
      </c>
      <c r="J34" s="11">
        <f t="shared" ref="J34:J58" si="5">SUM(G34:I34)</f>
        <v>4.0000000347002231</v>
      </c>
      <c r="K34" s="12">
        <f t="shared" ref="K34:K58" si="6">D34*G34</f>
        <v>1.657500901370049E-2</v>
      </c>
      <c r="L34" s="12">
        <f t="shared" ref="L34:L58" si="7">E34*H34</f>
        <v>0</v>
      </c>
      <c r="M34" s="12">
        <f t="shared" ref="M34:M58" si="8">F34*I34</f>
        <v>5.6689036892560218E-6</v>
      </c>
      <c r="N34" s="18">
        <f t="shared" si="4"/>
        <v>1.6580677917389746E-2</v>
      </c>
    </row>
    <row r="35" spans="1:14">
      <c r="A35" s="48">
        <v>204</v>
      </c>
      <c r="B35" s="13">
        <v>212</v>
      </c>
      <c r="C35" s="14" t="s">
        <v>84</v>
      </c>
      <c r="D35" s="15">
        <v>1.9964071700798947E-2</v>
      </c>
      <c r="E35" s="15">
        <v>1.5028902871679431E-4</v>
      </c>
      <c r="F35" s="15">
        <v>4.4966846072032467E-6</v>
      </c>
      <c r="G35" s="16">
        <v>1.6645504048610142</v>
      </c>
      <c r="H35" s="16">
        <v>1.1410600097789623</v>
      </c>
      <c r="I35" s="16">
        <v>3.1943895571948229</v>
      </c>
      <c r="J35" s="11">
        <f t="shared" si="5"/>
        <v>5.9999999718347992</v>
      </c>
      <c r="K35" s="12">
        <f t="shared" si="6"/>
        <v>3.3231203632239206E-2</v>
      </c>
      <c r="L35" s="12">
        <f t="shared" si="7"/>
        <v>1.7148880057725604E-4</v>
      </c>
      <c r="M35" s="12">
        <f t="shared" si="8"/>
        <v>1.4364162351248756E-5</v>
      </c>
      <c r="N35" s="18">
        <f t="shared" si="4"/>
        <v>3.3417056595167707E-2</v>
      </c>
    </row>
    <row r="36" spans="1:14">
      <c r="A36" s="48">
        <v>208</v>
      </c>
      <c r="B36" s="13">
        <v>219</v>
      </c>
      <c r="C36" s="14" t="s">
        <v>86</v>
      </c>
      <c r="D36" s="15">
        <v>3.7912230628075937E-2</v>
      </c>
      <c r="E36" s="15">
        <v>1.6496045821788983E-5</v>
      </c>
      <c r="F36" s="15">
        <v>1.6496045821221305E-5</v>
      </c>
      <c r="G36" s="16">
        <v>2.6777528981839462</v>
      </c>
      <c r="H36" s="16">
        <v>0.47335490500531141</v>
      </c>
      <c r="I36" s="16">
        <v>5.8488922375735122</v>
      </c>
      <c r="J36" s="11">
        <f t="shared" si="5"/>
        <v>9.0000000407627709</v>
      </c>
      <c r="K36" s="12">
        <f t="shared" si="6"/>
        <v>0.10151958544094851</v>
      </c>
      <c r="L36" s="12">
        <f t="shared" si="7"/>
        <v>7.8084842029361882E-6</v>
      </c>
      <c r="M36" s="12">
        <f t="shared" si="8"/>
        <v>9.6483594354398262E-5</v>
      </c>
      <c r="N36" s="18">
        <f t="shared" si="4"/>
        <v>0.10162387751950584</v>
      </c>
    </row>
    <row r="37" spans="1:14">
      <c r="A37" s="13">
        <v>213</v>
      </c>
      <c r="B37" s="13">
        <v>225</v>
      </c>
      <c r="C37" s="14" t="s">
        <v>87</v>
      </c>
      <c r="D37" s="15">
        <v>0.53037174292138267</v>
      </c>
      <c r="E37" s="15">
        <v>1.8148995973491108E-2</v>
      </c>
      <c r="F37" s="15">
        <v>0</v>
      </c>
      <c r="G37" s="16">
        <v>0</v>
      </c>
      <c r="H37" s="16">
        <v>3.6860901176794267</v>
      </c>
      <c r="I37" s="16">
        <v>7.3139100130427597</v>
      </c>
      <c r="J37" s="11">
        <f t="shared" si="5"/>
        <v>11.000000130722187</v>
      </c>
      <c r="K37" s="12">
        <f t="shared" si="6"/>
        <v>0</v>
      </c>
      <c r="L37" s="12">
        <f t="shared" si="7"/>
        <v>6.6898834703689278E-2</v>
      </c>
      <c r="M37" s="12">
        <f t="shared" si="8"/>
        <v>0</v>
      </c>
      <c r="N37" s="18">
        <f t="shared" si="4"/>
        <v>6.6898834703689278E-2</v>
      </c>
    </row>
    <row r="38" spans="1:14">
      <c r="A38" s="13">
        <v>216</v>
      </c>
      <c r="B38" s="13">
        <v>226</v>
      </c>
      <c r="C38" s="14" t="s">
        <v>89</v>
      </c>
      <c r="D38" s="15">
        <v>2.1846261105190768E-2</v>
      </c>
      <c r="E38" s="15">
        <v>9.520527566867611E-4</v>
      </c>
      <c r="F38" s="15">
        <v>8.0076025744599573E-7</v>
      </c>
      <c r="G38" s="16">
        <v>1.6207038752924554</v>
      </c>
      <c r="H38" s="16">
        <v>1.3218386221321148</v>
      </c>
      <c r="I38" s="16">
        <v>6.0574576337519241</v>
      </c>
      <c r="J38" s="11">
        <f t="shared" si="5"/>
        <v>9.0000001311764954</v>
      </c>
      <c r="K38" s="12">
        <f t="shared" si="6"/>
        <v>3.5406320033833517E-2</v>
      </c>
      <c r="L38" s="12">
        <f t="shared" si="7"/>
        <v>1.2584601040959097E-3</v>
      </c>
      <c r="M38" s="12">
        <f t="shared" si="8"/>
        <v>4.8505713342714031E-6</v>
      </c>
      <c r="N38" s="18">
        <f t="shared" si="4"/>
        <v>3.6669630709263698E-2</v>
      </c>
    </row>
    <row r="39" spans="1:14">
      <c r="A39" s="13">
        <v>219</v>
      </c>
      <c r="B39" s="13">
        <v>223</v>
      </c>
      <c r="C39" s="14" t="s">
        <v>90</v>
      </c>
      <c r="D39" s="15">
        <v>0.53050701787259913</v>
      </c>
      <c r="E39" s="15">
        <v>7.9317867186249023E-3</v>
      </c>
      <c r="F39" s="15">
        <v>2.8388635413124843E-5</v>
      </c>
      <c r="G39" s="16">
        <v>0</v>
      </c>
      <c r="H39" s="16">
        <v>1.168373986818803</v>
      </c>
      <c r="I39" s="16">
        <v>1.8316260377576266</v>
      </c>
      <c r="J39" s="11">
        <f t="shared" si="5"/>
        <v>3.0000000245764298</v>
      </c>
      <c r="K39" s="12">
        <f t="shared" si="6"/>
        <v>0</v>
      </c>
      <c r="L39" s="12">
        <f t="shared" si="7"/>
        <v>9.2672932710362085E-3</v>
      </c>
      <c r="M39" s="12">
        <f t="shared" si="8"/>
        <v>5.1997363799087701E-5</v>
      </c>
      <c r="N39" s="18">
        <f t="shared" si="4"/>
        <v>9.3192906348352963E-3</v>
      </c>
    </row>
    <row r="40" spans="1:14">
      <c r="A40" s="13">
        <v>220</v>
      </c>
      <c r="B40" s="13">
        <v>223</v>
      </c>
      <c r="C40" s="14" t="s">
        <v>91</v>
      </c>
      <c r="D40" s="15">
        <v>0.5299314733675794</v>
      </c>
      <c r="E40" s="15">
        <v>8.9329048949072423E-3</v>
      </c>
      <c r="F40" s="15">
        <v>3.7904129965961389E-5</v>
      </c>
      <c r="G40" s="16">
        <v>0</v>
      </c>
      <c r="H40" s="16">
        <v>1.05262155077339</v>
      </c>
      <c r="I40" s="16">
        <v>0.94737844659665182</v>
      </c>
      <c r="J40" s="11">
        <f t="shared" si="5"/>
        <v>1.999999997370042</v>
      </c>
      <c r="K40" s="12">
        <f t="shared" si="6"/>
        <v>0</v>
      </c>
      <c r="L40" s="12">
        <f t="shared" si="7"/>
        <v>9.4029682033884687E-3</v>
      </c>
      <c r="M40" s="12">
        <f t="shared" si="8"/>
        <v>3.5909555766750103E-5</v>
      </c>
      <c r="N40" s="18">
        <f t="shared" si="4"/>
        <v>9.4388777591552196E-3</v>
      </c>
    </row>
    <row r="41" spans="1:14">
      <c r="A41" s="48">
        <v>221</v>
      </c>
      <c r="B41" s="13">
        <v>227</v>
      </c>
      <c r="C41" s="14" t="s">
        <v>92</v>
      </c>
      <c r="D41" s="15">
        <v>4.8237118426956993E-3</v>
      </c>
      <c r="E41" s="15">
        <v>6.6916311994982749E-4</v>
      </c>
      <c r="F41" s="15">
        <v>8.0145498985503533E-6</v>
      </c>
      <c r="G41" s="16">
        <v>1.6683452649295263</v>
      </c>
      <c r="H41" s="16">
        <v>0</v>
      </c>
      <c r="I41" s="16">
        <v>3.3316547350704737</v>
      </c>
      <c r="J41" s="11">
        <f t="shared" si="5"/>
        <v>5</v>
      </c>
      <c r="K41" s="12">
        <f t="shared" si="6"/>
        <v>8.0476168121458493E-3</v>
      </c>
      <c r="L41" s="12">
        <f t="shared" si="7"/>
        <v>0</v>
      </c>
      <c r="M41" s="12">
        <f t="shared" si="8"/>
        <v>2.6701713118963871E-5</v>
      </c>
      <c r="N41" s="18">
        <f t="shared" si="4"/>
        <v>8.074318525264813E-3</v>
      </c>
    </row>
    <row r="42" spans="1:14">
      <c r="A42" s="13">
        <v>224</v>
      </c>
      <c r="B42" s="13">
        <v>232</v>
      </c>
      <c r="C42" s="14" t="s">
        <v>93</v>
      </c>
      <c r="D42" s="15">
        <v>7.8958190621571556E-2</v>
      </c>
      <c r="E42" s="15">
        <v>2.2782922247694507E-6</v>
      </c>
      <c r="F42" s="15">
        <v>2.2782922247694511E-6</v>
      </c>
      <c r="G42" s="16">
        <v>0.28616104909116163</v>
      </c>
      <c r="H42" s="16">
        <v>6.057448037848256</v>
      </c>
      <c r="I42" s="16">
        <v>0.65639091306058195</v>
      </c>
      <c r="J42" s="11">
        <f t="shared" si="5"/>
        <v>6.9999999999999991</v>
      </c>
      <c r="K42" s="12">
        <f t="shared" si="6"/>
        <v>2.2594758662608835E-2</v>
      </c>
      <c r="L42" s="12">
        <f t="shared" si="7"/>
        <v>1.3800636766574648E-5</v>
      </c>
      <c r="M42" s="12">
        <f t="shared" si="8"/>
        <v>1.4954503136352446E-6</v>
      </c>
      <c r="N42" s="18">
        <f t="shared" si="4"/>
        <v>2.2610054749689044E-2</v>
      </c>
    </row>
    <row r="43" spans="1:14">
      <c r="A43" s="13">
        <v>228</v>
      </c>
      <c r="B43" s="13">
        <v>233</v>
      </c>
      <c r="C43" s="14" t="s">
        <v>94</v>
      </c>
      <c r="D43" s="15">
        <v>1.9650917614540079E-2</v>
      </c>
      <c r="E43" s="15">
        <v>2.9345662704919839E-6</v>
      </c>
      <c r="F43" s="15">
        <v>9.5356702605169208E-7</v>
      </c>
      <c r="G43" s="16">
        <v>6.5317840926685536E-2</v>
      </c>
      <c r="H43" s="16">
        <v>3.638627258611002</v>
      </c>
      <c r="I43" s="16">
        <v>0.29605476980410578</v>
      </c>
      <c r="J43" s="11">
        <f t="shared" si="5"/>
        <v>3.9999998693417931</v>
      </c>
      <c r="K43" s="12">
        <f t="shared" si="6"/>
        <v>1.2835555108099317E-3</v>
      </c>
      <c r="L43" s="12">
        <f t="shared" si="7"/>
        <v>1.067779282401256E-5</v>
      </c>
      <c r="M43" s="12">
        <f t="shared" si="8"/>
        <v>2.8230806639051942E-7</v>
      </c>
      <c r="N43" s="18">
        <f t="shared" si="4"/>
        <v>1.2945156117003347E-3</v>
      </c>
    </row>
    <row r="44" spans="1:14">
      <c r="A44" s="13">
        <v>234</v>
      </c>
      <c r="B44" s="13">
        <v>243</v>
      </c>
      <c r="C44" s="14" t="s">
        <v>95</v>
      </c>
      <c r="D44" s="15">
        <v>2.1681617585763292E-2</v>
      </c>
      <c r="E44" s="15">
        <v>4.2587676340486368E-4</v>
      </c>
      <c r="F44" s="15">
        <v>2.567852838072876E-6</v>
      </c>
      <c r="G44" s="16">
        <v>1.0785470740510628</v>
      </c>
      <c r="H44" s="16">
        <v>1.0222724091994151</v>
      </c>
      <c r="I44" s="16">
        <v>4.8991804332629894</v>
      </c>
      <c r="J44" s="11">
        <f t="shared" si="5"/>
        <v>6.9999999165134668</v>
      </c>
      <c r="K44" s="12">
        <f t="shared" si="6"/>
        <v>2.3384645207819067E-2</v>
      </c>
      <c r="L44" s="12">
        <f t="shared" si="7"/>
        <v>4.3536206494793929E-4</v>
      </c>
      <c r="M44" s="12">
        <f t="shared" si="8"/>
        <v>1.258037437978547E-5</v>
      </c>
      <c r="N44" s="18">
        <f t="shared" si="4"/>
        <v>2.3832587647146793E-2</v>
      </c>
    </row>
    <row r="45" spans="1:14">
      <c r="A45" s="13">
        <v>243</v>
      </c>
      <c r="B45" s="13">
        <v>254</v>
      </c>
      <c r="C45" s="14" t="s">
        <v>96</v>
      </c>
      <c r="D45" s="15">
        <v>0.53062913341699303</v>
      </c>
      <c r="E45" s="15">
        <v>3.8019214351314268E-4</v>
      </c>
      <c r="F45" s="15">
        <v>1.6054034546517126E-6</v>
      </c>
      <c r="G45" s="16">
        <v>1.3619831631631116</v>
      </c>
      <c r="H45" s="16">
        <v>0.86964574618395662</v>
      </c>
      <c r="I45" s="16">
        <v>7.7683710854344241</v>
      </c>
      <c r="J45" s="11">
        <f t="shared" si="5"/>
        <v>9.9999999947814935</v>
      </c>
      <c r="K45" s="12">
        <f t="shared" si="6"/>
        <v>0.72270794559777696</v>
      </c>
      <c r="L45" s="12">
        <f t="shared" si="7"/>
        <v>3.3063248033876489E-4</v>
      </c>
      <c r="M45" s="12">
        <f t="shared" si="8"/>
        <v>1.2471369777572899E-5</v>
      </c>
      <c r="N45" s="18">
        <f t="shared" si="4"/>
        <v>0.72305104944789322</v>
      </c>
    </row>
    <row r="46" spans="1:14">
      <c r="A46" s="9">
        <v>244</v>
      </c>
      <c r="B46" s="9">
        <v>255</v>
      </c>
      <c r="C46" s="10" t="s">
        <v>52</v>
      </c>
      <c r="D46" s="15">
        <v>0.53060156519498813</v>
      </c>
      <c r="E46" s="15">
        <v>9.3960835740974674E-4</v>
      </c>
      <c r="F46" s="15">
        <v>0</v>
      </c>
      <c r="G46" s="16">
        <v>0.64404978567980753</v>
      </c>
      <c r="H46" s="16">
        <v>0.43719141970813835</v>
      </c>
      <c r="I46" s="16">
        <v>8.9187588093803267</v>
      </c>
      <c r="J46" s="11">
        <f t="shared" si="5"/>
        <v>10.000000014768272</v>
      </c>
      <c r="K46" s="12">
        <f t="shared" si="6"/>
        <v>0.34173382434520255</v>
      </c>
      <c r="L46" s="12">
        <f t="shared" si="7"/>
        <v>4.1078871174559907E-4</v>
      </c>
      <c r="M46" s="12">
        <f t="shared" si="8"/>
        <v>0</v>
      </c>
      <c r="N46" s="18">
        <f t="shared" si="4"/>
        <v>0.34214461305694815</v>
      </c>
    </row>
    <row r="47" spans="1:14">
      <c r="A47" s="7">
        <v>256</v>
      </c>
      <c r="B47" s="7">
        <v>267</v>
      </c>
      <c r="C47" s="8" t="s">
        <v>53</v>
      </c>
      <c r="D47" s="15">
        <v>0.52774895511071862</v>
      </c>
      <c r="E47" s="15">
        <v>8.8216852704766837E-3</v>
      </c>
      <c r="F47" s="15">
        <v>5.259565304325546E-6</v>
      </c>
      <c r="G47" s="16">
        <v>1.6202031942477384</v>
      </c>
      <c r="H47" s="16">
        <v>0.61830936080471077</v>
      </c>
      <c r="I47" s="16">
        <v>7.7614873749909723</v>
      </c>
      <c r="J47" s="11">
        <f t="shared" si="5"/>
        <v>9.9999999300434226</v>
      </c>
      <c r="K47" s="12">
        <f t="shared" si="6"/>
        <v>0.85506054283129262</v>
      </c>
      <c r="L47" s="12">
        <f t="shared" si="7"/>
        <v>5.45453058080877E-3</v>
      </c>
      <c r="M47" s="12">
        <f t="shared" si="8"/>
        <v>4.0822049707463273E-5</v>
      </c>
      <c r="N47" s="18">
        <f t="shared" si="4"/>
        <v>0.86055589546180888</v>
      </c>
    </row>
    <row r="48" spans="1:14">
      <c r="A48" s="9">
        <v>257</v>
      </c>
      <c r="B48" s="9">
        <v>267</v>
      </c>
      <c r="C48" s="10" t="s">
        <v>55</v>
      </c>
      <c r="D48" s="15">
        <v>3.7011749454027978E-2</v>
      </c>
      <c r="E48" s="15">
        <v>7.8731033719706112E-4</v>
      </c>
      <c r="F48" s="15">
        <v>6.9677440087367431E-6</v>
      </c>
      <c r="G48" s="16">
        <v>2.3634005031191587</v>
      </c>
      <c r="H48" s="16">
        <v>3.3519837588821766E-11</v>
      </c>
      <c r="I48" s="16">
        <v>6.636599666500139</v>
      </c>
      <c r="J48" s="11">
        <f t="shared" si="5"/>
        <v>9.000000169652818</v>
      </c>
      <c r="K48" s="12">
        <f t="shared" si="6"/>
        <v>8.7473587280969975E-2</v>
      </c>
      <c r="L48" s="12">
        <f t="shared" si="7"/>
        <v>2.639051463484599E-14</v>
      </c>
      <c r="M48" s="12">
        <f t="shared" si="8"/>
        <v>4.6242127564640609E-5</v>
      </c>
      <c r="N48" s="18">
        <f t="shared" si="4"/>
        <v>8.7519829408561012E-2</v>
      </c>
    </row>
    <row r="49" spans="1:14">
      <c r="A49" s="7">
        <v>266</v>
      </c>
      <c r="B49" s="7">
        <v>273</v>
      </c>
      <c r="C49" s="8" t="s">
        <v>57</v>
      </c>
      <c r="D49" s="15">
        <v>7.4316127574718158E-2</v>
      </c>
      <c r="E49" s="15">
        <v>3.2790095581072584E-2</v>
      </c>
      <c r="F49" s="15">
        <v>0</v>
      </c>
      <c r="G49" s="16">
        <v>0.25793650959995273</v>
      </c>
      <c r="H49" s="16">
        <v>0</v>
      </c>
      <c r="I49" s="16">
        <v>5.7420634202608722</v>
      </c>
      <c r="J49" s="11">
        <f t="shared" si="5"/>
        <v>5.9999999298608246</v>
      </c>
      <c r="K49" s="12">
        <f t="shared" si="6"/>
        <v>1.9168842553607603E-2</v>
      </c>
      <c r="L49" s="12">
        <f t="shared" si="7"/>
        <v>0</v>
      </c>
      <c r="M49" s="12">
        <f t="shared" si="8"/>
        <v>0</v>
      </c>
      <c r="N49" s="18">
        <f t="shared" si="4"/>
        <v>1.9168842553607603E-2</v>
      </c>
    </row>
    <row r="50" spans="1:14">
      <c r="A50" s="9">
        <v>270</v>
      </c>
      <c r="B50" s="9">
        <v>275</v>
      </c>
      <c r="C50" s="10" t="s">
        <v>59</v>
      </c>
      <c r="D50" s="15">
        <v>0.52989438966427826</v>
      </c>
      <c r="E50" s="15">
        <v>1.3587992225260971E-3</v>
      </c>
      <c r="F50" s="15">
        <v>0</v>
      </c>
      <c r="G50" s="16">
        <v>0.41932380217194171</v>
      </c>
      <c r="H50" s="16">
        <v>5.4884655036515802E-2</v>
      </c>
      <c r="I50" s="16">
        <v>3.5257915235253958</v>
      </c>
      <c r="J50" s="11">
        <f t="shared" si="5"/>
        <v>3.9999999807338531</v>
      </c>
      <c r="K50" s="12">
        <f t="shared" si="6"/>
        <v>0.2221973302236056</v>
      </c>
      <c r="L50" s="12">
        <f t="shared" si="7"/>
        <v>7.4577226592230711E-5</v>
      </c>
      <c r="M50" s="12">
        <f t="shared" si="8"/>
        <v>0</v>
      </c>
      <c r="N50" s="18">
        <f t="shared" si="4"/>
        <v>0.22227190745019784</v>
      </c>
    </row>
    <row r="51" spans="1:14">
      <c r="A51" s="9">
        <v>274</v>
      </c>
      <c r="B51" s="9">
        <v>290</v>
      </c>
      <c r="C51" s="10" t="s">
        <v>60</v>
      </c>
      <c r="D51" s="15">
        <v>2.7384091399670546E-2</v>
      </c>
      <c r="E51" s="15">
        <v>3.104126280800978E-5</v>
      </c>
      <c r="F51" s="15">
        <v>3.1032858851241865E-5</v>
      </c>
      <c r="G51" s="16">
        <v>1.6203787082073366</v>
      </c>
      <c r="H51" s="16">
        <v>11.379621291761776</v>
      </c>
      <c r="I51" s="16">
        <v>2.0834135707813975E-11</v>
      </c>
      <c r="J51" s="11">
        <f t="shared" si="5"/>
        <v>12.999999999989948</v>
      </c>
      <c r="K51" s="12">
        <f t="shared" si="6"/>
        <v>4.4372598647629796E-2</v>
      </c>
      <c r="L51" s="12">
        <f t="shared" si="7"/>
        <v>3.5323781517320103E-4</v>
      </c>
      <c r="M51" s="12">
        <f t="shared" si="8"/>
        <v>6.4654279270820913E-16</v>
      </c>
      <c r="N51" s="18">
        <f t="shared" si="4"/>
        <v>4.4725836462803641E-2</v>
      </c>
    </row>
    <row r="52" spans="1:14">
      <c r="A52" s="9">
        <v>276</v>
      </c>
      <c r="B52" s="9">
        <v>290</v>
      </c>
      <c r="C52" s="10" t="s">
        <v>62</v>
      </c>
      <c r="D52" s="15">
        <v>0.53015093296212756</v>
      </c>
      <c r="E52" s="15">
        <v>2.141877905600351E-2</v>
      </c>
      <c r="F52" s="15">
        <v>6.5476856517198239E-5</v>
      </c>
      <c r="G52" s="16">
        <v>0</v>
      </c>
      <c r="H52" s="16">
        <v>1.7808523642613163</v>
      </c>
      <c r="I52" s="16">
        <v>9.2191476214250496</v>
      </c>
      <c r="J52" s="11">
        <f t="shared" si="5"/>
        <v>10.999999985686365</v>
      </c>
      <c r="K52" s="12">
        <f t="shared" si="6"/>
        <v>0</v>
      </c>
      <c r="L52" s="12">
        <f t="shared" si="7"/>
        <v>3.8143683321474615E-2</v>
      </c>
      <c r="M52" s="12">
        <f t="shared" si="8"/>
        <v>6.0364080601891742E-4</v>
      </c>
      <c r="N52" s="18">
        <f t="shared" si="4"/>
        <v>3.8747324127493536E-2</v>
      </c>
    </row>
    <row r="53" spans="1:14">
      <c r="A53" s="7">
        <v>279</v>
      </c>
      <c r="B53" s="7">
        <v>292</v>
      </c>
      <c r="C53" s="8" t="s">
        <v>64</v>
      </c>
      <c r="D53" s="15">
        <v>0.53063491696858378</v>
      </c>
      <c r="E53" s="15">
        <v>5.0437833999399518E-4</v>
      </c>
      <c r="F53" s="15">
        <v>0</v>
      </c>
      <c r="G53" s="16">
        <v>0.73527218633124392</v>
      </c>
      <c r="H53" s="16">
        <v>1.6544332532636241</v>
      </c>
      <c r="I53" s="16">
        <v>7.6102945377902138</v>
      </c>
      <c r="J53" s="11">
        <f t="shared" si="5"/>
        <v>9.9999999773850821</v>
      </c>
      <c r="K53" s="12">
        <f t="shared" si="6"/>
        <v>0.39016109554318867</v>
      </c>
      <c r="L53" s="12">
        <f t="shared" si="7"/>
        <v>8.3446029791197176E-4</v>
      </c>
      <c r="M53" s="12">
        <f t="shared" si="8"/>
        <v>0</v>
      </c>
      <c r="N53" s="18">
        <f t="shared" si="4"/>
        <v>0.39099555584110063</v>
      </c>
    </row>
    <row r="54" spans="1:14">
      <c r="A54" s="7">
        <v>293</v>
      </c>
      <c r="B54" s="7">
        <v>296</v>
      </c>
      <c r="C54" s="8" t="s">
        <v>66</v>
      </c>
      <c r="D54" s="15">
        <v>0.53064640347724368</v>
      </c>
      <c r="E54" s="15">
        <v>4.4066227912180502E-4</v>
      </c>
      <c r="F54" s="15">
        <v>0</v>
      </c>
      <c r="G54" s="16">
        <v>6.8416220513616746E-2</v>
      </c>
      <c r="H54" s="16">
        <v>0.30273408190395273</v>
      </c>
      <c r="I54" s="16">
        <v>1.6288497305397143</v>
      </c>
      <c r="J54" s="11">
        <f t="shared" si="5"/>
        <v>2.0000000329572836</v>
      </c>
      <c r="K54" s="12">
        <f t="shared" si="6"/>
        <v>3.6304821355056749E-2</v>
      </c>
      <c r="L54" s="12">
        <f t="shared" si="7"/>
        <v>1.33403490499643E-4</v>
      </c>
      <c r="M54" s="12">
        <f t="shared" si="8"/>
        <v>0</v>
      </c>
      <c r="N54" s="18">
        <f t="shared" si="4"/>
        <v>3.6438224845556394E-2</v>
      </c>
    </row>
    <row r="55" spans="1:14">
      <c r="A55" s="49">
        <v>293</v>
      </c>
      <c r="B55" s="9">
        <v>301</v>
      </c>
      <c r="C55" s="10" t="s">
        <v>68</v>
      </c>
      <c r="D55" s="15">
        <v>3.4367520947967134E-2</v>
      </c>
      <c r="E55" s="15">
        <v>1.2733842092685509E-4</v>
      </c>
      <c r="F55" s="15">
        <v>5.2739895657491676E-6</v>
      </c>
      <c r="G55" s="16">
        <v>0.34062710537924756</v>
      </c>
      <c r="H55" s="16">
        <v>0.46694704554198407</v>
      </c>
      <c r="I55" s="16">
        <v>6.1924258343616252</v>
      </c>
      <c r="J55" s="11">
        <f t="shared" si="5"/>
        <v>6.9999999852828569</v>
      </c>
      <c r="K55" s="12">
        <f t="shared" si="6"/>
        <v>1.1706509179566699E-2</v>
      </c>
      <c r="L55" s="12">
        <f t="shared" si="7"/>
        <v>5.9460299435776545E-5</v>
      </c>
      <c r="M55" s="12">
        <f t="shared" si="8"/>
        <v>3.2658789237098796E-5</v>
      </c>
      <c r="N55" s="18">
        <f t="shared" si="4"/>
        <v>1.1798628268239575E-2</v>
      </c>
    </row>
    <row r="56" spans="1:14">
      <c r="A56" s="48">
        <v>296</v>
      </c>
      <c r="B56" s="7">
        <v>303</v>
      </c>
      <c r="C56" s="8" t="s">
        <v>70</v>
      </c>
      <c r="D56" s="15">
        <v>0.52951462574517383</v>
      </c>
      <c r="E56" s="15">
        <v>4.6361407391687683E-2</v>
      </c>
      <c r="F56" s="15">
        <v>0</v>
      </c>
      <c r="G56" s="16">
        <v>0</v>
      </c>
      <c r="H56" s="16">
        <v>0.50740539882300661</v>
      </c>
      <c r="I56" s="16">
        <v>5.4925945289386933</v>
      </c>
      <c r="J56" s="11">
        <f t="shared" si="5"/>
        <v>5.9999999277617002</v>
      </c>
      <c r="K56" s="12">
        <f t="shared" si="6"/>
        <v>0</v>
      </c>
      <c r="L56" s="12">
        <f t="shared" si="7"/>
        <v>2.3524028407575174E-2</v>
      </c>
      <c r="M56" s="12">
        <f t="shared" si="8"/>
        <v>0</v>
      </c>
      <c r="N56" s="18">
        <f t="shared" si="4"/>
        <v>2.3524028407575174E-2</v>
      </c>
    </row>
    <row r="57" spans="1:14">
      <c r="A57" s="48">
        <v>297</v>
      </c>
      <c r="B57" s="7">
        <v>304</v>
      </c>
      <c r="C57" s="8" t="s">
        <v>71</v>
      </c>
      <c r="D57" s="15">
        <v>5.218550991873986E-2</v>
      </c>
      <c r="E57" s="15">
        <v>3.9912746788080065E-2</v>
      </c>
      <c r="F57" s="15">
        <v>7.270762957264581E-7</v>
      </c>
      <c r="G57" s="16">
        <v>0.35082607099609581</v>
      </c>
      <c r="H57" s="16">
        <v>0</v>
      </c>
      <c r="I57" s="16">
        <v>5.6491738612854574</v>
      </c>
      <c r="J57" s="11">
        <f t="shared" si="5"/>
        <v>5.9999999322815531</v>
      </c>
      <c r="K57" s="12">
        <f t="shared" si="6"/>
        <v>1.8308037407719292E-2</v>
      </c>
      <c r="L57" s="12">
        <f t="shared" si="7"/>
        <v>0</v>
      </c>
      <c r="M57" s="12">
        <f t="shared" si="8"/>
        <v>4.1073804049781624E-6</v>
      </c>
      <c r="N57" s="18">
        <f t="shared" si="4"/>
        <v>1.831214478812427E-2</v>
      </c>
    </row>
    <row r="58" spans="1:14">
      <c r="A58" s="9">
        <v>304</v>
      </c>
      <c r="B58" s="9">
        <v>307</v>
      </c>
      <c r="C58" s="10" t="s">
        <v>73</v>
      </c>
      <c r="D58" s="15">
        <v>0.52994317732312701</v>
      </c>
      <c r="E58" s="15">
        <v>9.2961214529240239E-3</v>
      </c>
      <c r="F58" s="15">
        <v>9.0498742878371743E-6</v>
      </c>
      <c r="G58" s="16">
        <v>0</v>
      </c>
      <c r="H58" s="16">
        <v>0.73813393268869576</v>
      </c>
      <c r="I58" s="16">
        <v>1.2618660492547171</v>
      </c>
      <c r="J58" s="11">
        <f t="shared" si="5"/>
        <v>1.9999999819434129</v>
      </c>
      <c r="K58" s="12">
        <f t="shared" si="6"/>
        <v>0</v>
      </c>
      <c r="L58" s="12">
        <f t="shared" si="7"/>
        <v>6.8617826867985619E-3</v>
      </c>
      <c r="M58" s="12">
        <f t="shared" si="8"/>
        <v>1.1419729113844943E-5</v>
      </c>
      <c r="N58" s="18">
        <f t="shared" si="4"/>
        <v>6.8732024159124071E-3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8"/>
  <sheetViews>
    <sheetView topLeftCell="A40" zoomScaleNormal="100" workbookViewId="0">
      <selection activeCell="A56" sqref="A56:XFD56"/>
    </sheetView>
  </sheetViews>
  <sheetFormatPr baseColWidth="10" defaultRowHeight="16"/>
  <cols>
    <col min="1" max="2" width="8.33203125" bestFit="1" customWidth="1"/>
    <col min="3" max="3" width="22.5" bestFit="1" customWidth="1"/>
  </cols>
  <sheetData>
    <row r="1" spans="1:14">
      <c r="A1" s="7" t="s">
        <v>97</v>
      </c>
      <c r="B1" s="7" t="s">
        <v>98</v>
      </c>
      <c r="C1" s="8" t="s">
        <v>99</v>
      </c>
      <c r="D1" s="8" t="s">
        <v>3</v>
      </c>
      <c r="E1" s="8" t="s">
        <v>4</v>
      </c>
      <c r="F1" s="8" t="s">
        <v>5</v>
      </c>
      <c r="G1" s="8" t="s">
        <v>0</v>
      </c>
      <c r="H1" s="8" t="s">
        <v>1</v>
      </c>
      <c r="I1" s="8" t="s">
        <v>2</v>
      </c>
      <c r="J1" s="8" t="s">
        <v>48</v>
      </c>
      <c r="K1" s="8" t="s">
        <v>45</v>
      </c>
      <c r="L1" s="8" t="s">
        <v>46</v>
      </c>
      <c r="M1" s="8" t="s">
        <v>47</v>
      </c>
      <c r="N1" s="17" t="s">
        <v>101</v>
      </c>
    </row>
    <row r="2" spans="1:14">
      <c r="A2" s="7">
        <v>63</v>
      </c>
      <c r="B2" s="7">
        <v>67</v>
      </c>
      <c r="C2" s="8" t="s">
        <v>49</v>
      </c>
      <c r="D2" s="15">
        <v>0.41846184264141556</v>
      </c>
      <c r="E2" s="15">
        <v>9.0052287973088629E-7</v>
      </c>
      <c r="F2" s="15">
        <v>0</v>
      </c>
      <c r="G2" s="16">
        <v>1.625877870744705E-2</v>
      </c>
      <c r="H2" s="16">
        <v>2.9504405431317577</v>
      </c>
      <c r="I2" s="16">
        <v>3.3300677149431475E-2</v>
      </c>
      <c r="J2" s="11">
        <f t="shared" ref="J2:J9" si="0">SUM(G2:I2)</f>
        <v>2.9999999989886361</v>
      </c>
      <c r="K2" s="12">
        <f t="shared" ref="K2:K33" si="1">D2*G2</f>
        <v>6.8036784970173054E-3</v>
      </c>
      <c r="L2" s="12">
        <f t="shared" ref="L2:L33" si="2">E2*H2</f>
        <v>2.6569392143757706E-6</v>
      </c>
      <c r="M2" s="12">
        <f t="shared" ref="M2:M33" si="3">F2*I2</f>
        <v>0</v>
      </c>
      <c r="N2" s="18">
        <f>SUM(K2:M2)</f>
        <v>6.8063354362316811E-3</v>
      </c>
    </row>
    <row r="3" spans="1:14">
      <c r="A3" s="7">
        <v>72</v>
      </c>
      <c r="B3" s="7">
        <v>76</v>
      </c>
      <c r="C3" s="8" t="s">
        <v>50</v>
      </c>
      <c r="D3" s="15">
        <v>0.14536314861828958</v>
      </c>
      <c r="E3" s="15">
        <v>4.8749948746175444E-6</v>
      </c>
      <c r="F3" s="15">
        <v>4.8749910185778791E-6</v>
      </c>
      <c r="G3" s="16">
        <v>1.3219595691358794</v>
      </c>
      <c r="H3" s="16">
        <v>0.7</v>
      </c>
      <c r="I3" s="16">
        <v>0</v>
      </c>
      <c r="J3" s="11">
        <f t="shared" si="0"/>
        <v>2.0219595691358796</v>
      </c>
      <c r="K3" s="12">
        <f t="shared" si="1"/>
        <v>0.19216420531566891</v>
      </c>
      <c r="L3" s="12">
        <f t="shared" si="2"/>
        <v>3.4124964122322806E-6</v>
      </c>
      <c r="M3" s="12">
        <f t="shared" si="3"/>
        <v>0</v>
      </c>
      <c r="N3" s="18">
        <f t="shared" ref="N3:N58" si="4">SUM(K3:M3)</f>
        <v>0.19216761781208114</v>
      </c>
    </row>
    <row r="4" spans="1:14">
      <c r="A4" s="7">
        <v>72</v>
      </c>
      <c r="B4" s="7">
        <v>81</v>
      </c>
      <c r="C4" s="8" t="s">
        <v>7</v>
      </c>
      <c r="D4" s="15">
        <v>8.2901684923211136E-2</v>
      </c>
      <c r="E4" s="15">
        <v>1.0203587751130432E-4</v>
      </c>
      <c r="F4" s="15">
        <v>0</v>
      </c>
      <c r="G4" s="16">
        <v>2</v>
      </c>
      <c r="H4" s="16">
        <v>2</v>
      </c>
      <c r="I4" s="16">
        <v>3</v>
      </c>
      <c r="J4" s="11">
        <f t="shared" si="0"/>
        <v>7</v>
      </c>
      <c r="K4" s="12">
        <f t="shared" si="1"/>
        <v>0.16580336984642227</v>
      </c>
      <c r="L4" s="12">
        <f t="shared" si="2"/>
        <v>2.0407175502260865E-4</v>
      </c>
      <c r="M4" s="12">
        <f t="shared" si="3"/>
        <v>0</v>
      </c>
      <c r="N4" s="18">
        <f t="shared" si="4"/>
        <v>0.16600744160144487</v>
      </c>
    </row>
    <row r="5" spans="1:14">
      <c r="A5" s="9">
        <v>72</v>
      </c>
      <c r="B5" s="9">
        <v>82</v>
      </c>
      <c r="C5" s="10" t="s">
        <v>77</v>
      </c>
      <c r="D5" s="15">
        <v>4.729146852119516E-2</v>
      </c>
      <c r="E5" s="15">
        <v>4.9097303988693698E-4</v>
      </c>
      <c r="F5" s="15">
        <v>7.9797459611258108E-6</v>
      </c>
      <c r="G5" s="16">
        <v>1.5025665068409353</v>
      </c>
      <c r="H5" s="16">
        <v>1.8666710645807237E-2</v>
      </c>
      <c r="I5" s="16">
        <v>6.478766814067682</v>
      </c>
      <c r="J5" s="11">
        <f t="shared" si="0"/>
        <v>8.0000000315544249</v>
      </c>
      <c r="K5" s="12">
        <f t="shared" si="1"/>
        <v>7.1058576659270262E-2</v>
      </c>
      <c r="L5" s="12">
        <f t="shared" si="2"/>
        <v>9.1648516704618281E-6</v>
      </c>
      <c r="M5" s="12">
        <f t="shared" si="3"/>
        <v>5.169891331763252E-5</v>
      </c>
      <c r="N5" s="18">
        <f t="shared" si="4"/>
        <v>7.1119440424258357E-2</v>
      </c>
    </row>
    <row r="6" spans="1:14">
      <c r="A6" s="13">
        <v>72</v>
      </c>
      <c r="B6" s="13">
        <v>84</v>
      </c>
      <c r="C6" s="14" t="s">
        <v>79</v>
      </c>
      <c r="D6" s="15">
        <v>4.5164635228186513E-2</v>
      </c>
      <c r="E6" s="15">
        <v>4.5486079401055947E-4</v>
      </c>
      <c r="F6" s="15">
        <v>2.0957389839114813E-6</v>
      </c>
      <c r="G6" s="16">
        <v>2.5988461575908861</v>
      </c>
      <c r="H6" s="16">
        <v>0.70100586012146515</v>
      </c>
      <c r="I6" s="16">
        <v>6.7001479933352828</v>
      </c>
      <c r="J6" s="11">
        <f t="shared" si="0"/>
        <v>10.000000011047634</v>
      </c>
      <c r="K6" s="12">
        <f t="shared" si="1"/>
        <v>0.11737593872176649</v>
      </c>
      <c r="L6" s="12">
        <f t="shared" si="2"/>
        <v>3.1886008214090483E-4</v>
      </c>
      <c r="M6" s="12">
        <f t="shared" si="3"/>
        <v>1.4041761347609037E-5</v>
      </c>
      <c r="N6" s="18">
        <f t="shared" si="4"/>
        <v>0.117708840565255</v>
      </c>
    </row>
    <row r="7" spans="1:14">
      <c r="A7" s="13">
        <v>77</v>
      </c>
      <c r="B7" s="13">
        <v>82</v>
      </c>
      <c r="C7" s="14" t="s">
        <v>80</v>
      </c>
      <c r="D7" s="15">
        <v>0.52995689521624634</v>
      </c>
      <c r="E7" s="15">
        <v>3.3503356221745216E-6</v>
      </c>
      <c r="F7" s="15">
        <v>3.3503356221745207E-6</v>
      </c>
      <c r="G7" s="16">
        <v>0.13327140100995846</v>
      </c>
      <c r="H7" s="16">
        <v>0</v>
      </c>
      <c r="I7" s="16">
        <v>3.9</v>
      </c>
      <c r="J7" s="11">
        <f t="shared" si="0"/>
        <v>4.0332714010099586</v>
      </c>
      <c r="K7" s="12">
        <f t="shared" si="1"/>
        <v>7.0628097900356901E-2</v>
      </c>
      <c r="L7" s="12">
        <f t="shared" si="2"/>
        <v>0</v>
      </c>
      <c r="M7" s="12">
        <f t="shared" si="3"/>
        <v>1.306630892648063E-5</v>
      </c>
      <c r="N7" s="18">
        <f t="shared" si="4"/>
        <v>7.0641164209283375E-2</v>
      </c>
    </row>
    <row r="8" spans="1:14">
      <c r="A8" s="13">
        <v>77</v>
      </c>
      <c r="B8" s="13">
        <v>84</v>
      </c>
      <c r="C8" s="14" t="s">
        <v>82</v>
      </c>
      <c r="D8" s="15">
        <v>3.2993639485966571E-2</v>
      </c>
      <c r="E8" s="15">
        <v>1.2734217154685619E-4</v>
      </c>
      <c r="F8" s="15">
        <v>0</v>
      </c>
      <c r="G8" s="16">
        <v>0.14562117113368089</v>
      </c>
      <c r="H8" s="16">
        <v>0.23643585529564004</v>
      </c>
      <c r="I8" s="16">
        <v>5.6179429313331255</v>
      </c>
      <c r="J8" s="11">
        <f t="shared" si="0"/>
        <v>5.9999999577624461</v>
      </c>
      <c r="K8" s="12">
        <f t="shared" si="1"/>
        <v>4.8045724219089097E-3</v>
      </c>
      <c r="L8" s="12">
        <f t="shared" si="2"/>
        <v>3.010825524488506E-5</v>
      </c>
      <c r="M8" s="12">
        <f t="shared" si="3"/>
        <v>0</v>
      </c>
      <c r="N8" s="18">
        <f t="shared" si="4"/>
        <v>4.8346806771537949E-3</v>
      </c>
    </row>
    <row r="9" spans="1:14">
      <c r="A9" s="13">
        <v>79</v>
      </c>
      <c r="B9" s="13">
        <v>84</v>
      </c>
      <c r="C9" s="14" t="s">
        <v>85</v>
      </c>
      <c r="D9" s="15">
        <v>0.52994066610995927</v>
      </c>
      <c r="E9" s="15">
        <v>1.9964662852640049E-4</v>
      </c>
      <c r="F9" s="15">
        <v>0</v>
      </c>
      <c r="G9" s="16">
        <v>9.5868223531534846E-2</v>
      </c>
      <c r="H9" s="16">
        <v>0.11456209942312759</v>
      </c>
      <c r="I9" s="16">
        <v>3.7895697177581371</v>
      </c>
      <c r="J9" s="11">
        <f t="shared" si="0"/>
        <v>4.0000000407127994</v>
      </c>
      <c r="K9" s="12">
        <f t="shared" si="1"/>
        <v>5.0804470237080047E-2</v>
      </c>
      <c r="L9" s="12">
        <f t="shared" si="2"/>
        <v>2.2871936906733712E-5</v>
      </c>
      <c r="M9" s="12">
        <f t="shared" si="3"/>
        <v>0</v>
      </c>
      <c r="N9" s="18">
        <f t="shared" si="4"/>
        <v>5.0827342173986781E-2</v>
      </c>
    </row>
    <row r="10" spans="1:14">
      <c r="A10" s="13">
        <v>82</v>
      </c>
      <c r="B10" s="13">
        <v>93</v>
      </c>
      <c r="C10" s="14" t="s">
        <v>6</v>
      </c>
      <c r="D10" s="15">
        <v>3.8820001077453412E-2</v>
      </c>
      <c r="E10" s="15">
        <v>3.6939264340758054E-4</v>
      </c>
      <c r="F10" s="15">
        <v>1.7524175271222331E-7</v>
      </c>
      <c r="G10" s="16">
        <v>1.8788651398446781</v>
      </c>
      <c r="H10" s="16">
        <v>0.69854457790499713</v>
      </c>
      <c r="I10" s="16">
        <v>7.422590290047455</v>
      </c>
      <c r="J10" s="11">
        <f t="shared" ref="J10:J12" si="5">SUM(G10:I10)</f>
        <v>10.00000000779713</v>
      </c>
      <c r="K10" s="12">
        <f t="shared" si="1"/>
        <v>7.2937546753160054E-2</v>
      </c>
      <c r="L10" s="12">
        <f t="shared" si="2"/>
        <v>2.5803722817035947E-4</v>
      </c>
      <c r="M10" s="12">
        <f t="shared" si="3"/>
        <v>1.300747732092646E-6</v>
      </c>
      <c r="N10" s="18">
        <f t="shared" si="4"/>
        <v>7.3196884729062509E-2</v>
      </c>
    </row>
    <row r="11" spans="1:14">
      <c r="A11" s="13">
        <v>87</v>
      </c>
      <c r="B11" s="13">
        <v>93</v>
      </c>
      <c r="C11" s="14" t="s">
        <v>88</v>
      </c>
      <c r="D11" s="15">
        <v>0.52870920520510478</v>
      </c>
      <c r="E11" s="15">
        <v>1.0454830023533662E-3</v>
      </c>
      <c r="F11" s="15">
        <v>0</v>
      </c>
      <c r="G11" s="16">
        <v>1.105942891081596</v>
      </c>
      <c r="H11" s="16">
        <v>0.75643470484450981</v>
      </c>
      <c r="I11" s="16">
        <v>3.137622499886354</v>
      </c>
      <c r="J11" s="11">
        <f t="shared" si="5"/>
        <v>5.0000000958124602</v>
      </c>
      <c r="K11" s="12">
        <f t="shared" si="1"/>
        <v>0.58472218694598643</v>
      </c>
      <c r="L11" s="12">
        <f t="shared" si="2"/>
        <v>7.908396263051205E-4</v>
      </c>
      <c r="M11" s="12">
        <f t="shared" si="3"/>
        <v>0</v>
      </c>
      <c r="N11" s="18">
        <f t="shared" si="4"/>
        <v>0.58551302657229154</v>
      </c>
    </row>
    <row r="12" spans="1:14">
      <c r="A12" s="13">
        <v>94</v>
      </c>
      <c r="B12" s="13">
        <v>98</v>
      </c>
      <c r="C12" s="14" t="s">
        <v>11</v>
      </c>
      <c r="D12" s="15">
        <v>3.8387826592839631E-2</v>
      </c>
      <c r="E12" s="15">
        <v>0</v>
      </c>
      <c r="F12" s="15">
        <v>0</v>
      </c>
      <c r="G12" s="16">
        <v>1.572648797113771</v>
      </c>
      <c r="H12" s="16">
        <v>0</v>
      </c>
      <c r="I12" s="16">
        <v>1.4</v>
      </c>
      <c r="J12" s="11">
        <f t="shared" si="5"/>
        <v>2.9726487971137709</v>
      </c>
      <c r="K12" s="12">
        <f t="shared" si="1"/>
        <v>6.0370569315041277E-2</v>
      </c>
      <c r="L12" s="12">
        <f t="shared" si="2"/>
        <v>0</v>
      </c>
      <c r="M12" s="12">
        <f t="shared" si="3"/>
        <v>0</v>
      </c>
      <c r="N12" s="18">
        <f t="shared" si="4"/>
        <v>6.0370569315041277E-2</v>
      </c>
    </row>
    <row r="13" spans="1:14">
      <c r="A13" s="13">
        <v>98</v>
      </c>
      <c r="B13" s="13">
        <v>105</v>
      </c>
      <c r="C13" s="14" t="s">
        <v>14</v>
      </c>
      <c r="D13" s="15">
        <v>5.0148584013192984E-2</v>
      </c>
      <c r="E13" s="15">
        <v>1.0243058080036592E-5</v>
      </c>
      <c r="F13" s="15">
        <v>1.0572319891480553E-5</v>
      </c>
      <c r="G13" s="16">
        <v>4.6963798771861205</v>
      </c>
      <c r="H13" s="16">
        <v>1.2861110162590343</v>
      </c>
      <c r="I13" s="16">
        <v>1.7512132309744216E-2</v>
      </c>
      <c r="J13" s="11">
        <f t="shared" ref="J13:J58" si="6">SUM(G13:I13)</f>
        <v>6.0000030257548991</v>
      </c>
      <c r="K13" s="12">
        <f t="shared" si="1"/>
        <v>0.23551680082893711</v>
      </c>
      <c r="L13" s="12">
        <f t="shared" si="2"/>
        <v>1.3173709836916176E-5</v>
      </c>
      <c r="M13" s="12">
        <f t="shared" si="3"/>
        <v>1.8514386476054807E-7</v>
      </c>
      <c r="N13" s="18">
        <f t="shared" si="4"/>
        <v>0.2355301596826388</v>
      </c>
    </row>
    <row r="14" spans="1:14">
      <c r="A14" s="9">
        <v>109</v>
      </c>
      <c r="B14" s="9">
        <v>114</v>
      </c>
      <c r="C14" s="10" t="s">
        <v>51</v>
      </c>
      <c r="D14" s="15">
        <v>0.52994712529686527</v>
      </c>
      <c r="E14" s="15">
        <v>7.6399897313693191E-3</v>
      </c>
      <c r="F14" s="15">
        <v>0</v>
      </c>
      <c r="G14" s="16">
        <v>0.16032022232186818</v>
      </c>
      <c r="H14" s="16">
        <v>0.53808972922177611</v>
      </c>
      <c r="I14" s="16">
        <v>3.3015900607854811</v>
      </c>
      <c r="J14" s="11">
        <f t="shared" si="6"/>
        <v>4.0000000123291253</v>
      </c>
      <c r="K14" s="12">
        <f t="shared" si="1"/>
        <v>8.4961240946428374E-2</v>
      </c>
      <c r="L14" s="12">
        <f t="shared" si="2"/>
        <v>4.1110000058096671E-3</v>
      </c>
      <c r="M14" s="12">
        <f t="shared" si="3"/>
        <v>0</v>
      </c>
      <c r="N14" s="18">
        <f t="shared" si="4"/>
        <v>8.9072240952238035E-2</v>
      </c>
    </row>
    <row r="15" spans="1:14">
      <c r="A15" s="7">
        <v>115</v>
      </c>
      <c r="B15" s="7">
        <v>122</v>
      </c>
      <c r="C15" s="8" t="s">
        <v>10</v>
      </c>
      <c r="D15" s="15">
        <v>4.0458805335451598E-2</v>
      </c>
      <c r="E15" s="15">
        <v>4.2118538167751807E-4</v>
      </c>
      <c r="F15" s="15">
        <v>0</v>
      </c>
      <c r="G15" s="16">
        <v>0.46904183272600702</v>
      </c>
      <c r="H15" s="16">
        <v>0.47998392741228985</v>
      </c>
      <c r="I15" s="16">
        <v>5.0509742358570549</v>
      </c>
      <c r="J15" s="11">
        <f t="shared" si="6"/>
        <v>5.9999999959953518</v>
      </c>
      <c r="K15" s="12">
        <f t="shared" si="1"/>
        <v>1.897687220444497E-2</v>
      </c>
      <c r="L15" s="12">
        <f t="shared" si="2"/>
        <v>2.0216221366621944E-4</v>
      </c>
      <c r="M15" s="12">
        <f t="shared" si="3"/>
        <v>0</v>
      </c>
      <c r="N15" s="18">
        <f t="shared" si="4"/>
        <v>1.9179034418111189E-2</v>
      </c>
    </row>
    <row r="16" spans="1:14">
      <c r="A16" s="7">
        <v>119</v>
      </c>
      <c r="B16" s="7">
        <v>125</v>
      </c>
      <c r="C16" s="8" t="s">
        <v>54</v>
      </c>
      <c r="D16" s="15">
        <v>0.5298558656677842</v>
      </c>
      <c r="E16" s="15">
        <v>1.714859529611092E-3</v>
      </c>
      <c r="F16" s="15">
        <v>9.2025055484266681E-7</v>
      </c>
      <c r="G16" s="16">
        <v>0.17006764015403578</v>
      </c>
      <c r="H16" s="16">
        <v>3.9952598270619318E-2</v>
      </c>
      <c r="I16" s="16">
        <v>4.7899797976287939</v>
      </c>
      <c r="J16" s="11">
        <f t="shared" si="6"/>
        <v>5.0000000360534491</v>
      </c>
      <c r="K16" s="12">
        <f t="shared" si="1"/>
        <v>9.0111336695893843E-2</v>
      </c>
      <c r="L16" s="12">
        <f t="shared" si="2"/>
        <v>6.851309387709517E-5</v>
      </c>
      <c r="M16" s="12">
        <f t="shared" si="3"/>
        <v>4.4079815664530621E-6</v>
      </c>
      <c r="N16" s="18">
        <f t="shared" si="4"/>
        <v>9.0184257771337387E-2</v>
      </c>
    </row>
    <row r="17" spans="1:14">
      <c r="A17" s="9">
        <v>123</v>
      </c>
      <c r="B17" s="9">
        <v>129</v>
      </c>
      <c r="C17" s="10" t="s">
        <v>56</v>
      </c>
      <c r="D17" s="15">
        <v>0.52994719843548022</v>
      </c>
      <c r="E17" s="15">
        <v>9.1975959037267818E-4</v>
      </c>
      <c r="F17" s="15">
        <v>1.1762499970989689E-6</v>
      </c>
      <c r="G17" s="16">
        <v>0.17235033147327411</v>
      </c>
      <c r="H17" s="16">
        <v>0.21377410597886529</v>
      </c>
      <c r="I17" s="16">
        <v>3.6138755977029131</v>
      </c>
      <c r="J17" s="11">
        <f t="shared" si="6"/>
        <v>4.0000000351550522</v>
      </c>
      <c r="K17" s="12">
        <f t="shared" si="1"/>
        <v>9.1336575313687982E-2</v>
      </c>
      <c r="L17" s="12">
        <f t="shared" si="2"/>
        <v>1.9662078414740662E-4</v>
      </c>
      <c r="M17" s="12">
        <f t="shared" si="3"/>
        <v>4.2508211613140858E-6</v>
      </c>
      <c r="N17" s="18">
        <f t="shared" si="4"/>
        <v>9.1537446918996707E-2</v>
      </c>
    </row>
    <row r="18" spans="1:14">
      <c r="A18" s="7">
        <v>128</v>
      </c>
      <c r="B18" s="7">
        <v>135</v>
      </c>
      <c r="C18" s="8" t="s">
        <v>58</v>
      </c>
      <c r="D18" s="15">
        <v>5.2069968101912237E-2</v>
      </c>
      <c r="E18" s="15">
        <v>5.2842328294480862E-4</v>
      </c>
      <c r="F18" s="15">
        <v>9.6489643983780661E-7</v>
      </c>
      <c r="G18" s="16">
        <v>1.8176909743004508</v>
      </c>
      <c r="H18" s="16">
        <v>4.4711589363598744E-2</v>
      </c>
      <c r="I18" s="16">
        <v>4.1375974294358686</v>
      </c>
      <c r="J18" s="11">
        <f t="shared" si="6"/>
        <v>5.9999999930999177</v>
      </c>
      <c r="K18" s="12">
        <f t="shared" si="1"/>
        <v>9.4647111050958244E-2</v>
      </c>
      <c r="L18" s="12">
        <f t="shared" si="2"/>
        <v>2.3626644837193035E-5</v>
      </c>
      <c r="M18" s="12">
        <f t="shared" si="3"/>
        <v>3.9923530291447298E-6</v>
      </c>
      <c r="N18" s="18">
        <f t="shared" si="4"/>
        <v>9.4674730048824582E-2</v>
      </c>
    </row>
    <row r="19" spans="1:14">
      <c r="A19" s="7">
        <v>134</v>
      </c>
      <c r="B19" s="7">
        <v>139</v>
      </c>
      <c r="C19" s="8" t="s">
        <v>15</v>
      </c>
      <c r="D19" s="15">
        <v>0.52994757747641807</v>
      </c>
      <c r="E19" s="15">
        <v>2.4371128836826161E-4</v>
      </c>
      <c r="F19" s="15">
        <v>3.8258778167946601E-6</v>
      </c>
      <c r="G19" s="16">
        <v>0.19272334941056096</v>
      </c>
      <c r="H19" s="16">
        <v>0.19877874551461355</v>
      </c>
      <c r="I19" s="16">
        <v>3.6084979407083697</v>
      </c>
      <c r="J19" s="11">
        <f t="shared" si="6"/>
        <v>4.0000000356335441</v>
      </c>
      <c r="K19" s="12">
        <f t="shared" si="1"/>
        <v>0.10213327214326805</v>
      </c>
      <c r="L19" s="12">
        <f t="shared" si="2"/>
        <v>4.8444624169593275E-5</v>
      </c>
      <c r="M19" s="12">
        <f t="shared" si="3"/>
        <v>1.3805672223305365E-5</v>
      </c>
      <c r="N19" s="18">
        <f t="shared" si="4"/>
        <v>0.10219552243966096</v>
      </c>
    </row>
    <row r="20" spans="1:14">
      <c r="A20" s="7">
        <v>139</v>
      </c>
      <c r="B20" s="7">
        <v>146</v>
      </c>
      <c r="C20" s="8" t="s">
        <v>61</v>
      </c>
      <c r="D20" s="15">
        <v>3.1948645990631505E-2</v>
      </c>
      <c r="E20" s="15">
        <v>1.3879006350685417E-3</v>
      </c>
      <c r="F20" s="15">
        <v>0</v>
      </c>
      <c r="G20" s="16">
        <v>2.1963076527936112</v>
      </c>
      <c r="H20" s="16">
        <v>0</v>
      </c>
      <c r="I20" s="16">
        <v>2.803692335698361</v>
      </c>
      <c r="J20" s="11">
        <f t="shared" si="6"/>
        <v>4.9999999884919717</v>
      </c>
      <c r="K20" s="12">
        <f t="shared" si="1"/>
        <v>7.0169055685617904E-2</v>
      </c>
      <c r="L20" s="12">
        <f t="shared" si="2"/>
        <v>0</v>
      </c>
      <c r="M20" s="12">
        <f t="shared" si="3"/>
        <v>0</v>
      </c>
      <c r="N20" s="18">
        <f t="shared" si="4"/>
        <v>7.0169055685617904E-2</v>
      </c>
    </row>
    <row r="21" spans="1:14">
      <c r="A21" s="9">
        <v>145</v>
      </c>
      <c r="B21" s="9">
        <v>149</v>
      </c>
      <c r="C21" s="10" t="s">
        <v>63</v>
      </c>
      <c r="D21" s="15">
        <v>5.1252577752438785E-2</v>
      </c>
      <c r="E21" s="15">
        <v>0</v>
      </c>
      <c r="F21" s="15">
        <v>0</v>
      </c>
      <c r="G21" s="16">
        <v>0.27264881292603516</v>
      </c>
      <c r="H21" s="16">
        <v>0.63498648665353219</v>
      </c>
      <c r="I21" s="16">
        <v>2.0923646973478549</v>
      </c>
      <c r="J21" s="11">
        <f t="shared" si="6"/>
        <v>2.9999999969274223</v>
      </c>
      <c r="K21" s="12">
        <f t="shared" si="1"/>
        <v>1.3973954483601754E-2</v>
      </c>
      <c r="L21" s="12">
        <f t="shared" si="2"/>
        <v>0</v>
      </c>
      <c r="M21" s="12">
        <f t="shared" si="3"/>
        <v>0</v>
      </c>
      <c r="N21" s="18">
        <f t="shared" si="4"/>
        <v>1.3973954483601754E-2</v>
      </c>
    </row>
    <row r="22" spans="1:14">
      <c r="A22" s="7">
        <v>147</v>
      </c>
      <c r="B22" s="7">
        <v>158</v>
      </c>
      <c r="C22" s="8" t="s">
        <v>65</v>
      </c>
      <c r="D22" s="15">
        <v>2.3199660651226896E-2</v>
      </c>
      <c r="E22" s="15">
        <v>4.6282135391845279E-4</v>
      </c>
      <c r="F22" s="15">
        <v>1.2866203041299565E-6</v>
      </c>
      <c r="G22" s="16">
        <v>4.0986867017313608</v>
      </c>
      <c r="H22" s="16">
        <v>1.3159085077715547</v>
      </c>
      <c r="I22" s="16">
        <v>3.5854047612916755</v>
      </c>
      <c r="J22" s="11">
        <f t="shared" si="6"/>
        <v>8.9999999707945904</v>
      </c>
      <c r="K22" s="12">
        <f t="shared" si="1"/>
        <v>9.5088140595863999E-2</v>
      </c>
      <c r="L22" s="12">
        <f t="shared" si="2"/>
        <v>6.0903055719964177E-4</v>
      </c>
      <c r="M22" s="12">
        <f t="shared" si="3"/>
        <v>4.6130545644020898E-6</v>
      </c>
      <c r="N22" s="18">
        <f t="shared" si="4"/>
        <v>9.5701784207628038E-2</v>
      </c>
    </row>
    <row r="23" spans="1:14">
      <c r="A23" s="13">
        <v>152</v>
      </c>
      <c r="B23" s="13">
        <v>157</v>
      </c>
      <c r="C23" s="14" t="s">
        <v>67</v>
      </c>
      <c r="D23" s="15">
        <v>1.616504000210113E-2</v>
      </c>
      <c r="E23" s="15">
        <v>0</v>
      </c>
      <c r="F23" s="15">
        <v>0</v>
      </c>
      <c r="G23" s="16">
        <v>1.2366920203947565</v>
      </c>
      <c r="H23" s="16">
        <v>0</v>
      </c>
      <c r="I23" s="16">
        <v>1.8</v>
      </c>
      <c r="J23" s="11">
        <f t="shared" si="6"/>
        <v>3.0366920203947565</v>
      </c>
      <c r="K23" s="12">
        <f t="shared" si="1"/>
        <v>1.9991175979960505E-2</v>
      </c>
      <c r="L23" s="12">
        <f t="shared" si="2"/>
        <v>0</v>
      </c>
      <c r="M23" s="12">
        <f t="shared" si="3"/>
        <v>0</v>
      </c>
      <c r="N23" s="18">
        <f t="shared" si="4"/>
        <v>1.9991175979960505E-2</v>
      </c>
    </row>
    <row r="24" spans="1:14">
      <c r="A24" s="9">
        <v>158</v>
      </c>
      <c r="B24" s="9">
        <v>163</v>
      </c>
      <c r="C24" s="10" t="s">
        <v>69</v>
      </c>
      <c r="D24" s="15">
        <v>0.529943966749025</v>
      </c>
      <c r="E24" s="15">
        <v>1.6906835009070392E-2</v>
      </c>
      <c r="F24" s="15">
        <v>3.68163087217138E-6</v>
      </c>
      <c r="G24" s="16">
        <v>5.8851855376643336E-2</v>
      </c>
      <c r="H24" s="16">
        <v>0.34382061965332383</v>
      </c>
      <c r="I24" s="16">
        <v>3.5973275541359282</v>
      </c>
      <c r="J24" s="11">
        <f t="shared" si="6"/>
        <v>4.0000000291658955</v>
      </c>
      <c r="K24" s="12">
        <f t="shared" si="1"/>
        <v>3.1188185688838303E-2</v>
      </c>
      <c r="L24" s="12">
        <f t="shared" si="2"/>
        <v>5.8129184891950909E-3</v>
      </c>
      <c r="M24" s="12">
        <f t="shared" si="3"/>
        <v>1.3244032180619594E-5</v>
      </c>
      <c r="N24" s="18">
        <f t="shared" si="4"/>
        <v>3.7014348210214015E-2</v>
      </c>
    </row>
    <row r="25" spans="1:14">
      <c r="A25" s="7">
        <v>158</v>
      </c>
      <c r="B25" s="7">
        <v>169</v>
      </c>
      <c r="C25" s="8" t="s">
        <v>12</v>
      </c>
      <c r="D25" s="15">
        <v>5.1576959242312689E-2</v>
      </c>
      <c r="E25" s="15">
        <v>1.4653724064050546E-4</v>
      </c>
      <c r="F25" s="15">
        <v>1.7524175271222331E-7</v>
      </c>
      <c r="G25" s="16">
        <v>0.59142465065410288</v>
      </c>
      <c r="H25" s="16">
        <v>0.37384341274957333</v>
      </c>
      <c r="I25" s="16">
        <v>9.0347319327059115</v>
      </c>
      <c r="J25" s="11">
        <f t="shared" si="6"/>
        <v>9.9999999961095885</v>
      </c>
      <c r="K25" s="12">
        <f t="shared" si="1"/>
        <v>3.0503885101685686E-2</v>
      </c>
      <c r="L25" s="12">
        <f t="shared" si="2"/>
        <v>5.4781982135952036E-5</v>
      </c>
      <c r="M25" s="12">
        <f t="shared" si="3"/>
        <v>1.5832622591724768E-6</v>
      </c>
      <c r="N25" s="18">
        <f t="shared" si="4"/>
        <v>3.056025034608081E-2</v>
      </c>
    </row>
    <row r="26" spans="1:14">
      <c r="A26" s="9">
        <v>164</v>
      </c>
      <c r="B26" s="9">
        <v>173</v>
      </c>
      <c r="C26" s="10" t="s">
        <v>72</v>
      </c>
      <c r="D26" s="15">
        <v>5.7163162698245298E-2</v>
      </c>
      <c r="E26" s="15">
        <v>4.8256122937978573E-4</v>
      </c>
      <c r="F26" s="15">
        <v>9.6489643983780661E-7</v>
      </c>
      <c r="G26" s="16">
        <v>0.54164624773372072</v>
      </c>
      <c r="H26" s="16">
        <v>1.8666144553259257E-2</v>
      </c>
      <c r="I26" s="16">
        <v>7.4396866077130213</v>
      </c>
      <c r="J26" s="11">
        <f t="shared" si="6"/>
        <v>7.9999990000000007</v>
      </c>
      <c r="K26" s="12">
        <f t="shared" si="1"/>
        <v>3.0962212584096756E-2</v>
      </c>
      <c r="L26" s="12">
        <f t="shared" si="2"/>
        <v>9.0075576634015785E-6</v>
      </c>
      <c r="M26" s="12">
        <f t="shared" si="3"/>
        <v>7.1785271212913027E-6</v>
      </c>
      <c r="N26" s="18">
        <f t="shared" si="4"/>
        <v>3.0978398668881447E-2</v>
      </c>
    </row>
    <row r="27" spans="1:14">
      <c r="A27" s="7">
        <v>174</v>
      </c>
      <c r="B27" s="7">
        <v>177</v>
      </c>
      <c r="C27" s="8" t="s">
        <v>74</v>
      </c>
      <c r="D27" s="15">
        <v>0.52993457821096257</v>
      </c>
      <c r="E27" s="15">
        <v>4.74311508998286E-4</v>
      </c>
      <c r="F27" s="15">
        <v>1.7037650078665627E-6</v>
      </c>
      <c r="G27" s="16">
        <v>4.774386170059873E-2</v>
      </c>
      <c r="H27" s="16">
        <v>4.4265746212461238E-2</v>
      </c>
      <c r="I27" s="16">
        <v>1.9079904160262577</v>
      </c>
      <c r="J27" s="11">
        <f t="shared" si="6"/>
        <v>2.0000000239393176</v>
      </c>
      <c r="K27" s="12">
        <f t="shared" si="1"/>
        <v>2.5301123212469318E-2</v>
      </c>
      <c r="L27" s="12">
        <f t="shared" si="2"/>
        <v>2.0995752882967654E-5</v>
      </c>
      <c r="M27" s="12">
        <f t="shared" si="3"/>
        <v>3.2507673061703032E-6</v>
      </c>
      <c r="N27" s="18">
        <f t="shared" si="4"/>
        <v>2.5325369732658455E-2</v>
      </c>
    </row>
    <row r="28" spans="1:14">
      <c r="A28" s="9">
        <v>174</v>
      </c>
      <c r="B28" s="9">
        <v>184</v>
      </c>
      <c r="C28" s="10" t="s">
        <v>75</v>
      </c>
      <c r="D28" s="15">
        <v>4.7794721002100179E-2</v>
      </c>
      <c r="E28" s="15">
        <v>7.599084163947918E-4</v>
      </c>
      <c r="F28" s="15">
        <v>9.2979811812303506E-7</v>
      </c>
      <c r="G28" s="16">
        <v>1.6618508034536086</v>
      </c>
      <c r="H28" s="16">
        <v>9.6740102624421412E-2</v>
      </c>
      <c r="I28" s="16">
        <v>7.2414089888285833</v>
      </c>
      <c r="J28" s="11">
        <f t="shared" si="6"/>
        <v>8.9999998949066136</v>
      </c>
      <c r="K28" s="12">
        <f t="shared" si="1"/>
        <v>7.9427695498181239E-2</v>
      </c>
      <c r="L28" s="12">
        <f t="shared" si="2"/>
        <v>7.3513618187193722E-5</v>
      </c>
      <c r="M28" s="12">
        <f t="shared" si="3"/>
        <v>6.7330484503720473E-6</v>
      </c>
      <c r="N28" s="18">
        <f t="shared" si="4"/>
        <v>7.9507942164818809E-2</v>
      </c>
    </row>
    <row r="29" spans="1:14">
      <c r="A29" s="9">
        <v>177</v>
      </c>
      <c r="B29" s="9">
        <v>185</v>
      </c>
      <c r="C29" s="10" t="s">
        <v>13</v>
      </c>
      <c r="D29" s="15">
        <v>4.5075579772735283E-2</v>
      </c>
      <c r="E29" s="15">
        <v>6.1876086884854199E-5</v>
      </c>
      <c r="F29" s="15">
        <v>7.3657782566486146E-7</v>
      </c>
      <c r="G29" s="16">
        <v>1.2812711340483141</v>
      </c>
      <c r="H29" s="16">
        <v>0</v>
      </c>
      <c r="I29" s="16">
        <v>5.7187288658398838</v>
      </c>
      <c r="J29" s="11">
        <f t="shared" si="6"/>
        <v>6.9999999998881979</v>
      </c>
      <c r="K29" s="12">
        <f t="shared" si="1"/>
        <v>5.7754039213297782E-2</v>
      </c>
      <c r="L29" s="12">
        <f t="shared" si="2"/>
        <v>0</v>
      </c>
      <c r="M29" s="12">
        <f t="shared" si="3"/>
        <v>4.2122888735672208E-6</v>
      </c>
      <c r="N29" s="18">
        <f t="shared" si="4"/>
        <v>5.775825150217135E-2</v>
      </c>
    </row>
    <row r="30" spans="1:14">
      <c r="A30" s="9">
        <v>182</v>
      </c>
      <c r="B30" s="9">
        <v>185</v>
      </c>
      <c r="C30" s="10" t="s">
        <v>76</v>
      </c>
      <c r="D30" s="15">
        <v>0.19036188607594912</v>
      </c>
      <c r="E30" s="15">
        <v>7.1055295959255465E-5</v>
      </c>
      <c r="F30" s="15">
        <v>9.911140757220571E-7</v>
      </c>
      <c r="G30" s="16">
        <v>5.6642616964226256E-3</v>
      </c>
      <c r="H30" s="16">
        <v>0</v>
      </c>
      <c r="I30" s="16">
        <v>1.9943357490229949</v>
      </c>
      <c r="J30" s="11">
        <f t="shared" si="6"/>
        <v>2.0000000107194174</v>
      </c>
      <c r="K30" s="12">
        <f t="shared" si="1"/>
        <v>1.0782595397587661E-3</v>
      </c>
      <c r="L30" s="12">
        <f t="shared" si="2"/>
        <v>0</v>
      </c>
      <c r="M30" s="12">
        <f t="shared" si="3"/>
        <v>1.9766142325723819E-6</v>
      </c>
      <c r="N30" s="18">
        <f t="shared" si="4"/>
        <v>1.0802361539913386E-3</v>
      </c>
    </row>
    <row r="31" spans="1:14">
      <c r="A31" s="13">
        <v>185</v>
      </c>
      <c r="B31" s="13">
        <v>190</v>
      </c>
      <c r="C31" s="14" t="s">
        <v>78</v>
      </c>
      <c r="D31" s="15">
        <v>3.0990543614692296E-2</v>
      </c>
      <c r="E31" s="15">
        <v>2.6356685218154511E-5</v>
      </c>
      <c r="F31" s="15">
        <v>1.3349154719228098E-5</v>
      </c>
      <c r="G31" s="16">
        <v>1.2636331113949311</v>
      </c>
      <c r="H31" s="16">
        <v>4.655080666502508E-4</v>
      </c>
      <c r="I31" s="16">
        <v>1.7359013872185112</v>
      </c>
      <c r="J31" s="11">
        <f t="shared" si="6"/>
        <v>3.0000000066800925</v>
      </c>
      <c r="K31" s="12">
        <f t="shared" si="1"/>
        <v>3.9160677051653943E-2</v>
      </c>
      <c r="L31" s="12">
        <f t="shared" si="2"/>
        <v>1.226924957921235E-8</v>
      </c>
      <c r="M31" s="12">
        <f t="shared" si="3"/>
        <v>2.3172816195302592E-5</v>
      </c>
      <c r="N31" s="18">
        <f t="shared" si="4"/>
        <v>3.9183862137098825E-2</v>
      </c>
    </row>
    <row r="32" spans="1:14">
      <c r="A32" s="13">
        <v>185</v>
      </c>
      <c r="B32" s="13">
        <v>196</v>
      </c>
      <c r="C32" s="14" t="s">
        <v>9</v>
      </c>
      <c r="D32" s="15">
        <v>2.931228694367808E-2</v>
      </c>
      <c r="E32" s="15">
        <v>1.6354132747921752E-3</v>
      </c>
      <c r="F32" s="15">
        <v>0</v>
      </c>
      <c r="G32" s="16">
        <v>5.4192845550973354</v>
      </c>
      <c r="H32" s="16">
        <v>0.33848588230898624</v>
      </c>
      <c r="I32" s="16">
        <v>3.2422295784767408</v>
      </c>
      <c r="J32" s="11">
        <f t="shared" si="6"/>
        <v>9.000000015883062</v>
      </c>
      <c r="K32" s="12">
        <f t="shared" si="1"/>
        <v>0.15885162390845589</v>
      </c>
      <c r="L32" s="12">
        <f t="shared" si="2"/>
        <v>5.5356430525785793E-4</v>
      </c>
      <c r="M32" s="12">
        <f t="shared" si="3"/>
        <v>0</v>
      </c>
      <c r="N32" s="18">
        <f t="shared" si="4"/>
        <v>0.15940518821371374</v>
      </c>
    </row>
    <row r="33" spans="1:14">
      <c r="A33" s="13">
        <v>187</v>
      </c>
      <c r="B33" s="13">
        <v>195</v>
      </c>
      <c r="C33" s="14" t="s">
        <v>81</v>
      </c>
      <c r="D33" s="15">
        <v>2.9864611045689549E-2</v>
      </c>
      <c r="E33" s="15">
        <v>5.0054942230052363E-4</v>
      </c>
      <c r="F33" s="15">
        <v>8.4864570899809388E-7</v>
      </c>
      <c r="G33" s="16">
        <v>3.421389783493515</v>
      </c>
      <c r="H33" s="16">
        <v>0</v>
      </c>
      <c r="I33" s="16">
        <v>3.578610216506485</v>
      </c>
      <c r="J33" s="11">
        <f t="shared" si="6"/>
        <v>7</v>
      </c>
      <c r="K33" s="12">
        <f t="shared" si="1"/>
        <v>0.1021784751197298</v>
      </c>
      <c r="L33" s="12">
        <f t="shared" si="2"/>
        <v>0</v>
      </c>
      <c r="M33" s="12">
        <f t="shared" si="3"/>
        <v>3.0369722044149681E-6</v>
      </c>
      <c r="N33" s="18">
        <f t="shared" si="4"/>
        <v>0.10218151209193421</v>
      </c>
    </row>
    <row r="34" spans="1:14">
      <c r="A34" s="13">
        <v>198</v>
      </c>
      <c r="B34" s="13">
        <v>203</v>
      </c>
      <c r="C34" s="14" t="s">
        <v>83</v>
      </c>
      <c r="D34" s="15">
        <v>0.52999465817383429</v>
      </c>
      <c r="E34" s="15">
        <v>0.23100195196314996</v>
      </c>
      <c r="F34" s="15">
        <v>0</v>
      </c>
      <c r="G34" s="16">
        <v>0.35007030558891483</v>
      </c>
      <c r="H34" s="16">
        <v>0</v>
      </c>
      <c r="I34" s="16">
        <v>3.6499297299085316</v>
      </c>
      <c r="J34" s="11">
        <f t="shared" si="6"/>
        <v>4.0000000354974468</v>
      </c>
      <c r="K34" s="12">
        <f t="shared" ref="K34:K58" si="7">D34*G34</f>
        <v>0.18553539194740662</v>
      </c>
      <c r="L34" s="12">
        <f t="shared" ref="L34:L58" si="8">E34*H34</f>
        <v>0</v>
      </c>
      <c r="M34" s="12">
        <f t="shared" ref="M34:M58" si="9">F34*I34</f>
        <v>0</v>
      </c>
      <c r="N34" s="18">
        <f t="shared" si="4"/>
        <v>0.18553539194740662</v>
      </c>
    </row>
    <row r="35" spans="1:14">
      <c r="A35" s="13">
        <v>204</v>
      </c>
      <c r="B35" s="13">
        <v>212</v>
      </c>
      <c r="C35" s="14" t="s">
        <v>84</v>
      </c>
      <c r="D35" s="15">
        <v>3.5039784864969593E-2</v>
      </c>
      <c r="E35" s="15">
        <v>2.1190087371100673E-4</v>
      </c>
      <c r="F35" s="15">
        <v>1.2429409709134231E-5</v>
      </c>
      <c r="G35" s="16">
        <v>1.5262708817350181</v>
      </c>
      <c r="H35" s="16">
        <v>1.5263062365094544</v>
      </c>
      <c r="I35" s="16">
        <v>2.9474228621337071</v>
      </c>
      <c r="J35" s="11">
        <f t="shared" si="6"/>
        <v>5.9999999803781794</v>
      </c>
      <c r="K35" s="12">
        <f t="shared" si="7"/>
        <v>5.3480203341662487E-2</v>
      </c>
      <c r="L35" s="12">
        <f t="shared" si="8"/>
        <v>3.2342562506691187E-4</v>
      </c>
      <c r="M35" s="12">
        <f t="shared" si="9"/>
        <v>3.6634726339528903E-5</v>
      </c>
      <c r="N35" s="18">
        <f t="shared" si="4"/>
        <v>5.3840263693068928E-2</v>
      </c>
    </row>
    <row r="36" spans="1:14">
      <c r="A36" s="13">
        <v>208</v>
      </c>
      <c r="B36" s="13">
        <v>219</v>
      </c>
      <c r="C36" s="14" t="s">
        <v>86</v>
      </c>
      <c r="D36" s="15">
        <v>7.2530189909710968E-2</v>
      </c>
      <c r="E36" s="15">
        <v>1.7248053340031975E-3</v>
      </c>
      <c r="F36" s="15">
        <v>9.870858692470752E-7</v>
      </c>
      <c r="G36" s="16">
        <v>2.3832797173925178</v>
      </c>
      <c r="H36" s="16">
        <v>0.48559934575867297</v>
      </c>
      <c r="I36" s="16">
        <v>6.1311208530397918</v>
      </c>
      <c r="J36" s="11">
        <f t="shared" si="6"/>
        <v>8.9999999161909834</v>
      </c>
      <c r="K36" s="12">
        <f t="shared" si="7"/>
        <v>0.17285973051044159</v>
      </c>
      <c r="L36" s="12">
        <f t="shared" si="8"/>
        <v>8.375643417530221E-4</v>
      </c>
      <c r="M36" s="12">
        <f t="shared" si="9"/>
        <v>6.0519427566816524E-6</v>
      </c>
      <c r="N36" s="18">
        <f t="shared" si="4"/>
        <v>0.17370334679495131</v>
      </c>
    </row>
    <row r="37" spans="1:14">
      <c r="A37" s="13">
        <v>213</v>
      </c>
      <c r="B37" s="13">
        <v>225</v>
      </c>
      <c r="C37" s="14" t="s">
        <v>87</v>
      </c>
      <c r="D37" s="15">
        <v>0.53053896078475926</v>
      </c>
      <c r="E37" s="15">
        <v>1.5957561507211206E-2</v>
      </c>
      <c r="F37" s="15">
        <v>1.0912432814081407E-6</v>
      </c>
      <c r="G37" s="16">
        <v>0.82479999838429019</v>
      </c>
      <c r="H37" s="16">
        <v>2.7751831562426594</v>
      </c>
      <c r="I37" s="16">
        <v>7.4000168136353199</v>
      </c>
      <c r="J37" s="11">
        <f t="shared" si="6"/>
        <v>10.999999968262269</v>
      </c>
      <c r="K37" s="12">
        <f t="shared" si="7"/>
        <v>0.43758853399807246</v>
      </c>
      <c r="L37" s="12">
        <f t="shared" si="8"/>
        <v>4.4285155909518766E-2</v>
      </c>
      <c r="M37" s="12">
        <f t="shared" si="9"/>
        <v>8.0752186301868201E-6</v>
      </c>
      <c r="N37" s="18">
        <f t="shared" si="4"/>
        <v>0.48188176512622138</v>
      </c>
    </row>
    <row r="38" spans="1:14">
      <c r="A38" s="13">
        <v>216</v>
      </c>
      <c r="B38" s="13">
        <v>226</v>
      </c>
      <c r="C38" s="14" t="s">
        <v>89</v>
      </c>
      <c r="D38" s="15">
        <v>1.7769930606529257E-2</v>
      </c>
      <c r="E38" s="15">
        <v>1.342915176359909E-3</v>
      </c>
      <c r="F38" s="15">
        <v>0</v>
      </c>
      <c r="G38" s="16">
        <v>1.5574350660280067</v>
      </c>
      <c r="H38" s="16">
        <v>0.68758047337918649</v>
      </c>
      <c r="I38" s="16">
        <v>6.7549843431631258</v>
      </c>
      <c r="J38" s="11">
        <f t="shared" si="6"/>
        <v>8.999999882570318</v>
      </c>
      <c r="K38" s="12">
        <f t="shared" si="7"/>
        <v>2.7675513047492991E-2</v>
      </c>
      <c r="L38" s="12">
        <f t="shared" si="8"/>
        <v>9.2336225266963993E-4</v>
      </c>
      <c r="M38" s="12">
        <f t="shared" si="9"/>
        <v>0</v>
      </c>
      <c r="N38" s="18">
        <f t="shared" si="4"/>
        <v>2.859887530016263E-2</v>
      </c>
    </row>
    <row r="39" spans="1:14">
      <c r="A39" s="13">
        <v>219</v>
      </c>
      <c r="B39" s="13">
        <v>223</v>
      </c>
      <c r="C39" s="14" t="s">
        <v>90</v>
      </c>
      <c r="D39" s="15">
        <v>8.8830851121489869E-3</v>
      </c>
      <c r="E39" s="15">
        <v>2.6361262418407615E-5</v>
      </c>
      <c r="F39" s="15">
        <v>2.6106217817342153E-5</v>
      </c>
      <c r="G39" s="16">
        <v>1.115330373517224</v>
      </c>
      <c r="H39" s="16">
        <v>4.6550291394853167E-4</v>
      </c>
      <c r="I39" s="16">
        <v>1.8842041235688272</v>
      </c>
      <c r="J39" s="11">
        <f t="shared" si="6"/>
        <v>2.9999999999999996</v>
      </c>
      <c r="K39" s="12">
        <f t="shared" si="7"/>
        <v>9.9075746361184207E-3</v>
      </c>
      <c r="L39" s="12">
        <f t="shared" si="8"/>
        <v>1.2271244471130662E-8</v>
      </c>
      <c r="M39" s="12">
        <f t="shared" si="9"/>
        <v>4.9189443262222073E-5</v>
      </c>
      <c r="N39" s="18">
        <f t="shared" si="4"/>
        <v>9.9567763506251145E-3</v>
      </c>
    </row>
    <row r="40" spans="1:14">
      <c r="A40" s="13">
        <v>220</v>
      </c>
      <c r="B40" s="13">
        <v>223</v>
      </c>
      <c r="C40" s="14" t="s">
        <v>91</v>
      </c>
      <c r="D40" s="15">
        <v>0.52994662120115676</v>
      </c>
      <c r="E40" s="15">
        <v>4.1138198310898171E-3</v>
      </c>
      <c r="F40" s="15">
        <v>3.4889459747153959E-5</v>
      </c>
      <c r="G40" s="16">
        <v>0.34300705338338588</v>
      </c>
      <c r="H40" s="16">
        <v>0.74994820608149837</v>
      </c>
      <c r="I40" s="16">
        <v>0.90704473450573719</v>
      </c>
      <c r="J40" s="11">
        <f t="shared" si="6"/>
        <v>1.9999999939706212</v>
      </c>
      <c r="K40" s="12">
        <f t="shared" si="7"/>
        <v>0.18177542898869015</v>
      </c>
      <c r="L40" s="12">
        <f t="shared" si="8"/>
        <v>3.085151802468301E-3</v>
      </c>
      <c r="M40" s="12">
        <f t="shared" si="9"/>
        <v>3.1646300753405865E-5</v>
      </c>
      <c r="N40" s="18">
        <f t="shared" si="4"/>
        <v>0.18489222709191186</v>
      </c>
    </row>
    <row r="41" spans="1:14">
      <c r="A41" s="13">
        <v>221</v>
      </c>
      <c r="B41" s="13">
        <v>227</v>
      </c>
      <c r="C41" s="14" t="s">
        <v>92</v>
      </c>
      <c r="D41" s="15">
        <v>0.52994757347082166</v>
      </c>
      <c r="E41" s="15">
        <v>1.1075686888138942E-2</v>
      </c>
      <c r="F41" s="15">
        <v>2.2007793555970099E-6</v>
      </c>
      <c r="G41" s="16">
        <v>0</v>
      </c>
      <c r="H41" s="16">
        <v>1.7779936534238465</v>
      </c>
      <c r="I41" s="16">
        <v>3.2220063455632491</v>
      </c>
      <c r="J41" s="11">
        <f t="shared" si="6"/>
        <v>4.9999999989870956</v>
      </c>
      <c r="K41" s="12">
        <f t="shared" si="7"/>
        <v>0</v>
      </c>
      <c r="L41" s="12">
        <f t="shared" si="8"/>
        <v>1.9692500994420752E-2</v>
      </c>
      <c r="M41" s="12">
        <f t="shared" si="9"/>
        <v>7.0909250489181638E-6</v>
      </c>
      <c r="N41" s="18">
        <f t="shared" si="4"/>
        <v>1.9699591919469669E-2</v>
      </c>
    </row>
    <row r="42" spans="1:14">
      <c r="A42" s="13">
        <v>224</v>
      </c>
      <c r="B42" s="13">
        <v>232</v>
      </c>
      <c r="C42" s="14" t="s">
        <v>93</v>
      </c>
      <c r="D42" s="15">
        <v>0.10527879167793459</v>
      </c>
      <c r="E42" s="15">
        <v>2.8757847911398969E-6</v>
      </c>
      <c r="F42" s="15">
        <v>0</v>
      </c>
      <c r="G42" s="16">
        <v>0.17405139096909353</v>
      </c>
      <c r="H42" s="16">
        <v>6.1296824716283549</v>
      </c>
      <c r="I42" s="16">
        <v>0.69626614907014828</v>
      </c>
      <c r="J42" s="11">
        <f t="shared" si="6"/>
        <v>7.0000000116675967</v>
      </c>
      <c r="K42" s="12">
        <f t="shared" si="7"/>
        <v>1.8323920131089945E-2</v>
      </c>
      <c r="L42" s="12">
        <f t="shared" si="8"/>
        <v>1.7627647626425634E-5</v>
      </c>
      <c r="M42" s="12">
        <f t="shared" si="9"/>
        <v>0</v>
      </c>
      <c r="N42" s="18">
        <f t="shared" si="4"/>
        <v>1.8341547778716369E-2</v>
      </c>
    </row>
    <row r="43" spans="1:14">
      <c r="A43" s="13">
        <v>228</v>
      </c>
      <c r="B43" s="13">
        <v>233</v>
      </c>
      <c r="C43" s="14" t="s">
        <v>94</v>
      </c>
      <c r="D43" s="15">
        <v>0.52991508003314536</v>
      </c>
      <c r="E43" s="15">
        <v>4.0988215695114946E-2</v>
      </c>
      <c r="F43" s="15">
        <v>9.815866927659296E-7</v>
      </c>
      <c r="G43" s="16">
        <v>0</v>
      </c>
      <c r="H43" s="16">
        <v>6.2185896041457508E-2</v>
      </c>
      <c r="I43" s="16">
        <v>3.9378141290628879</v>
      </c>
      <c r="J43" s="11">
        <f t="shared" si="6"/>
        <v>4.0000000251043453</v>
      </c>
      <c r="K43" s="12">
        <f t="shared" si="7"/>
        <v>0</v>
      </c>
      <c r="L43" s="12">
        <f t="shared" si="8"/>
        <v>2.5488889201412549E-3</v>
      </c>
      <c r="M43" s="12">
        <f t="shared" si="9"/>
        <v>3.8653059476737899E-6</v>
      </c>
      <c r="N43" s="18">
        <f t="shared" si="4"/>
        <v>2.5527542260889288E-3</v>
      </c>
    </row>
    <row r="44" spans="1:14">
      <c r="A44" s="13">
        <v>234</v>
      </c>
      <c r="B44" s="13">
        <v>243</v>
      </c>
      <c r="C44" s="14" t="s">
        <v>95</v>
      </c>
      <c r="D44" s="15">
        <v>2.250607824626772E-2</v>
      </c>
      <c r="E44" s="15">
        <v>8.8757132323101355E-4</v>
      </c>
      <c r="F44" s="15">
        <v>0</v>
      </c>
      <c r="G44" s="16">
        <v>1.23865149424133</v>
      </c>
      <c r="H44" s="16">
        <v>0.67578372379025164</v>
      </c>
      <c r="I44" s="16">
        <v>5.0855648232789665</v>
      </c>
      <c r="J44" s="11">
        <f t="shared" si="6"/>
        <v>7.0000000413105479</v>
      </c>
      <c r="K44" s="12">
        <f t="shared" si="7"/>
        <v>2.7877187449251804E-2</v>
      </c>
      <c r="L44" s="12">
        <f t="shared" si="8"/>
        <v>5.9980625394249543E-4</v>
      </c>
      <c r="M44" s="12">
        <f t="shared" si="9"/>
        <v>0</v>
      </c>
      <c r="N44" s="18">
        <f t="shared" si="4"/>
        <v>2.84769937031943E-2</v>
      </c>
    </row>
    <row r="45" spans="1:14">
      <c r="A45" s="13">
        <v>243</v>
      </c>
      <c r="B45" s="13">
        <v>254</v>
      </c>
      <c r="C45" s="14" t="s">
        <v>96</v>
      </c>
      <c r="D45" s="15">
        <v>4.1567449206763502E-2</v>
      </c>
      <c r="E45" s="15">
        <v>1.8243753182957509E-4</v>
      </c>
      <c r="F45" s="15">
        <v>0</v>
      </c>
      <c r="G45" s="16">
        <v>1.5640488611445853</v>
      </c>
      <c r="H45" s="16">
        <v>0.92406926657480681</v>
      </c>
      <c r="I45" s="16">
        <v>7.5118819485037802</v>
      </c>
      <c r="J45" s="11">
        <f t="shared" si="6"/>
        <v>10.000000076223172</v>
      </c>
      <c r="K45" s="12">
        <f t="shared" si="7"/>
        <v>6.5013521592523854E-2</v>
      </c>
      <c r="L45" s="12">
        <f t="shared" si="8"/>
        <v>1.6858491623347342E-4</v>
      </c>
      <c r="M45" s="12">
        <f t="shared" si="9"/>
        <v>0</v>
      </c>
      <c r="N45" s="18">
        <f t="shared" si="4"/>
        <v>6.5182106508757331E-2</v>
      </c>
    </row>
    <row r="46" spans="1:14">
      <c r="A46" s="9">
        <v>244</v>
      </c>
      <c r="B46" s="9">
        <v>255</v>
      </c>
      <c r="C46" s="10" t="s">
        <v>52</v>
      </c>
      <c r="D46" s="15">
        <v>5.6426032909251723E-2</v>
      </c>
      <c r="E46" s="15">
        <v>2.9103237681525807E-4</v>
      </c>
      <c r="F46" s="15">
        <v>0</v>
      </c>
      <c r="G46" s="16">
        <v>0.76189503432106809</v>
      </c>
      <c r="H46" s="16">
        <v>0.3628976031339568</v>
      </c>
      <c r="I46" s="16">
        <v>8.8752074849112006</v>
      </c>
      <c r="J46" s="11">
        <f t="shared" si="6"/>
        <v>10.000000122366226</v>
      </c>
      <c r="K46" s="12">
        <f t="shared" si="7"/>
        <v>4.299071427999606E-2</v>
      </c>
      <c r="L46" s="12">
        <f t="shared" si="8"/>
        <v>1.056149519806357E-4</v>
      </c>
      <c r="M46" s="12">
        <f t="shared" si="9"/>
        <v>0</v>
      </c>
      <c r="N46" s="18">
        <f t="shared" si="4"/>
        <v>4.3096329231976697E-2</v>
      </c>
    </row>
    <row r="47" spans="1:14">
      <c r="A47" s="7">
        <v>256</v>
      </c>
      <c r="B47" s="7">
        <v>267</v>
      </c>
      <c r="C47" s="8" t="s">
        <v>53</v>
      </c>
      <c r="D47" s="15">
        <v>4.6491908990700812E-2</v>
      </c>
      <c r="E47" s="15">
        <v>1.2597041860692932E-3</v>
      </c>
      <c r="F47" s="15">
        <v>0</v>
      </c>
      <c r="G47" s="16">
        <v>2.4992929791771079</v>
      </c>
      <c r="H47" s="16">
        <v>0.12961003891767714</v>
      </c>
      <c r="I47" s="16">
        <v>7.3710971160097802</v>
      </c>
      <c r="J47" s="11">
        <f t="shared" si="6"/>
        <v>10.000000134104566</v>
      </c>
      <c r="K47" s="12">
        <f t="shared" si="7"/>
        <v>0.1161969017289996</v>
      </c>
      <c r="L47" s="12">
        <f t="shared" si="8"/>
        <v>1.6327030858120188E-4</v>
      </c>
      <c r="M47" s="12">
        <f t="shared" si="9"/>
        <v>0</v>
      </c>
      <c r="N47" s="18">
        <f t="shared" si="4"/>
        <v>0.1163601720375808</v>
      </c>
    </row>
    <row r="48" spans="1:14">
      <c r="A48" s="9">
        <v>257</v>
      </c>
      <c r="B48" s="9">
        <v>267</v>
      </c>
      <c r="C48" s="10" t="s">
        <v>55</v>
      </c>
      <c r="D48" s="15">
        <v>3.8476589571021215E-2</v>
      </c>
      <c r="E48" s="15">
        <v>7.0657069664123461E-4</v>
      </c>
      <c r="F48" s="15">
        <v>9.9413497675447932E-7</v>
      </c>
      <c r="G48" s="16">
        <v>2.5439242235940522</v>
      </c>
      <c r="H48" s="16">
        <v>2.3478032829118679E-2</v>
      </c>
      <c r="I48" s="16">
        <v>6.4325976179115925</v>
      </c>
      <c r="J48" s="11">
        <f t="shared" si="6"/>
        <v>8.9999998743347636</v>
      </c>
      <c r="K48" s="12">
        <f t="shared" si="7"/>
        <v>9.7881528251007155E-2</v>
      </c>
      <c r="L48" s="12">
        <f t="shared" si="8"/>
        <v>1.6588890011836163E-5</v>
      </c>
      <c r="M48" s="12">
        <f t="shared" si="9"/>
        <v>6.3948702833534603E-6</v>
      </c>
      <c r="N48" s="18">
        <f t="shared" si="4"/>
        <v>9.7904512011302347E-2</v>
      </c>
    </row>
    <row r="49" spans="1:14">
      <c r="A49" s="7">
        <v>266</v>
      </c>
      <c r="B49" s="7">
        <v>273</v>
      </c>
      <c r="C49" s="8" t="s">
        <v>57</v>
      </c>
      <c r="D49" s="15">
        <v>0.45868413855351686</v>
      </c>
      <c r="E49" s="15">
        <v>4.3053922470953643E-4</v>
      </c>
      <c r="F49" s="15">
        <v>9.6489643983780661E-7</v>
      </c>
      <c r="G49" s="16">
        <v>0.21774091843350279</v>
      </c>
      <c r="H49" s="16">
        <v>0</v>
      </c>
      <c r="I49" s="16">
        <v>5.7822590177733071</v>
      </c>
      <c r="J49" s="11">
        <f t="shared" si="6"/>
        <v>5.9999999362068097</v>
      </c>
      <c r="K49" s="12">
        <f t="shared" si="7"/>
        <v>9.9874305599522803E-2</v>
      </c>
      <c r="L49" s="12">
        <f t="shared" si="8"/>
        <v>0</v>
      </c>
      <c r="M49" s="12">
        <f t="shared" si="9"/>
        <v>5.5792811404695162E-6</v>
      </c>
      <c r="N49" s="18">
        <f t="shared" si="4"/>
        <v>9.9879884880663267E-2</v>
      </c>
    </row>
    <row r="50" spans="1:14">
      <c r="A50" s="9">
        <v>270</v>
      </c>
      <c r="B50" s="9">
        <v>275</v>
      </c>
      <c r="C50" s="10" t="s">
        <v>59</v>
      </c>
      <c r="D50" s="15">
        <v>0.53007640285232693</v>
      </c>
      <c r="E50" s="15">
        <v>2.5673202982580429E-3</v>
      </c>
      <c r="F50" s="15">
        <v>6.5130076618245655E-7</v>
      </c>
      <c r="G50" s="16">
        <v>0.37476432871667459</v>
      </c>
      <c r="H50" s="16">
        <v>2.4773595216888638E-2</v>
      </c>
      <c r="I50" s="16">
        <v>3.6004621188350776</v>
      </c>
      <c r="J50" s="11">
        <f t="shared" si="6"/>
        <v>4.0000000427686411</v>
      </c>
      <c r="K50" s="12">
        <f t="shared" si="7"/>
        <v>0.19865372728350186</v>
      </c>
      <c r="L50" s="12">
        <f t="shared" si="8"/>
        <v>6.3601753861146566E-5</v>
      </c>
      <c r="M50" s="12">
        <f t="shared" si="9"/>
        <v>2.3449837366081971E-6</v>
      </c>
      <c r="N50" s="18">
        <f t="shared" si="4"/>
        <v>0.19871967402109961</v>
      </c>
    </row>
    <row r="51" spans="1:14">
      <c r="A51" s="9">
        <v>274</v>
      </c>
      <c r="B51" s="9">
        <v>290</v>
      </c>
      <c r="C51" s="10" t="s">
        <v>60</v>
      </c>
      <c r="D51" s="15">
        <v>3.8599953939822129E-2</v>
      </c>
      <c r="E51" s="15">
        <v>0</v>
      </c>
      <c r="F51" s="15">
        <v>9.0360883215549098E-7</v>
      </c>
      <c r="G51" s="16">
        <v>1.1008428535464156</v>
      </c>
      <c r="H51" s="16">
        <v>2.4208979041669756</v>
      </c>
      <c r="I51" s="16">
        <v>9.4782592724221129</v>
      </c>
      <c r="J51" s="11">
        <f t="shared" si="6"/>
        <v>13.000000030135503</v>
      </c>
      <c r="K51" s="12">
        <f t="shared" si="7"/>
        <v>4.2492483441874E-2</v>
      </c>
      <c r="L51" s="12">
        <f t="shared" si="8"/>
        <v>0</v>
      </c>
      <c r="M51" s="12">
        <f t="shared" si="9"/>
        <v>8.5646387920202985E-6</v>
      </c>
      <c r="N51" s="18">
        <f t="shared" si="4"/>
        <v>4.2501048080666022E-2</v>
      </c>
    </row>
    <row r="52" spans="1:14">
      <c r="A52" s="9">
        <v>276</v>
      </c>
      <c r="B52" s="9">
        <v>290</v>
      </c>
      <c r="C52" s="10" t="s">
        <v>62</v>
      </c>
      <c r="D52" s="15">
        <v>0.53053877327887322</v>
      </c>
      <c r="E52" s="15">
        <v>1.2401370260245636E-2</v>
      </c>
      <c r="F52" s="15">
        <v>1.5438737058768557E-6</v>
      </c>
      <c r="G52" s="16">
        <v>0.53854559283018577</v>
      </c>
      <c r="H52" s="16">
        <v>0.55030706686514363</v>
      </c>
      <c r="I52" s="16">
        <v>9.9111473597392319</v>
      </c>
      <c r="J52" s="11">
        <f t="shared" si="6"/>
        <v>11.000000019434561</v>
      </c>
      <c r="K52" s="12">
        <f t="shared" si="7"/>
        <v>0.28571931817487028</v>
      </c>
      <c r="L52" s="12">
        <f t="shared" si="8"/>
        <v>6.824561693024399E-3</v>
      </c>
      <c r="M52" s="12">
        <f t="shared" si="9"/>
        <v>1.5301559803772221E-5</v>
      </c>
      <c r="N52" s="18">
        <f t="shared" si="4"/>
        <v>0.29255918142769849</v>
      </c>
    </row>
    <row r="53" spans="1:14">
      <c r="A53" s="7">
        <v>279</v>
      </c>
      <c r="B53" s="7">
        <v>292</v>
      </c>
      <c r="C53" s="8" t="s">
        <v>64</v>
      </c>
      <c r="D53" s="15">
        <v>4.5745069085479012E-2</v>
      </c>
      <c r="E53" s="15">
        <v>0</v>
      </c>
      <c r="F53" s="15">
        <v>0</v>
      </c>
      <c r="G53" s="16">
        <v>0.81906476633359748</v>
      </c>
      <c r="H53" s="16">
        <v>0</v>
      </c>
      <c r="I53" s="16">
        <v>9.1999999999999993</v>
      </c>
      <c r="J53" s="11">
        <f t="shared" si="6"/>
        <v>10.019064766333596</v>
      </c>
      <c r="K53" s="12">
        <f t="shared" si="7"/>
        <v>3.746817432141214E-2</v>
      </c>
      <c r="L53" s="12">
        <f t="shared" si="8"/>
        <v>0</v>
      </c>
      <c r="M53" s="12">
        <f t="shared" si="9"/>
        <v>0</v>
      </c>
      <c r="N53" s="18">
        <f t="shared" si="4"/>
        <v>3.746817432141214E-2</v>
      </c>
    </row>
    <row r="54" spans="1:14">
      <c r="A54" s="7">
        <v>293</v>
      </c>
      <c r="B54" s="7">
        <v>296</v>
      </c>
      <c r="C54" s="8" t="s">
        <v>66</v>
      </c>
      <c r="D54" s="15">
        <v>3.8777927569587235E-2</v>
      </c>
      <c r="E54" s="15">
        <v>2.0234364550862267E-4</v>
      </c>
      <c r="F54" s="15">
        <v>0</v>
      </c>
      <c r="G54" s="16">
        <v>7.4928320737906368E-2</v>
      </c>
      <c r="H54" s="16">
        <v>0.22309251178167841</v>
      </c>
      <c r="I54" s="16">
        <v>1.7019791758285476</v>
      </c>
      <c r="J54" s="11">
        <f t="shared" si="6"/>
        <v>2.0000000083481324</v>
      </c>
      <c r="K54" s="12">
        <f t="shared" si="7"/>
        <v>2.9055649944853342E-3</v>
      </c>
      <c r="L54" s="12">
        <f t="shared" si="8"/>
        <v>4.5141352119580164E-5</v>
      </c>
      <c r="M54" s="12">
        <f t="shared" si="9"/>
        <v>0</v>
      </c>
      <c r="N54" s="18">
        <f t="shared" si="4"/>
        <v>2.9507063466049145E-3</v>
      </c>
    </row>
    <row r="55" spans="1:14">
      <c r="A55" s="9">
        <v>293</v>
      </c>
      <c r="B55" s="9">
        <v>301</v>
      </c>
      <c r="C55" s="10" t="s">
        <v>68</v>
      </c>
      <c r="D55" s="15">
        <v>4.5676297903363236E-2</v>
      </c>
      <c r="E55" s="15">
        <v>2.3358653830172341E-4</v>
      </c>
      <c r="F55" s="15">
        <v>3.8909599712439373E-6</v>
      </c>
      <c r="G55" s="16">
        <v>0.2224150889688071</v>
      </c>
      <c r="H55" s="16">
        <v>0.13553988471618367</v>
      </c>
      <c r="I55" s="16">
        <v>6.6420451634969782</v>
      </c>
      <c r="J55" s="11">
        <f t="shared" si="6"/>
        <v>7.0000001371819689</v>
      </c>
      <c r="K55" s="12">
        <f t="shared" si="7"/>
        <v>1.0159097861942272E-2</v>
      </c>
      <c r="L55" s="12">
        <f t="shared" si="8"/>
        <v>3.1660292472668011E-5</v>
      </c>
      <c r="M55" s="12">
        <f t="shared" si="9"/>
        <v>2.5843931858361135E-5</v>
      </c>
      <c r="N55" s="18">
        <f t="shared" si="4"/>
        <v>1.0216602086273301E-2</v>
      </c>
    </row>
    <row r="56" spans="1:14">
      <c r="A56" s="7">
        <v>296</v>
      </c>
      <c r="B56" s="7">
        <v>303</v>
      </c>
      <c r="C56" s="8" t="s">
        <v>70</v>
      </c>
      <c r="D56" s="15">
        <v>0.52988777051440084</v>
      </c>
      <c r="E56" s="15">
        <v>3.8030136034760763E-2</v>
      </c>
      <c r="F56" s="15">
        <v>2.9049216554458164E-7</v>
      </c>
      <c r="G56" s="16">
        <v>0.26585981349715992</v>
      </c>
      <c r="H56" s="16">
        <v>0.15815981719356917</v>
      </c>
      <c r="I56" s="16">
        <v>5.5759803119099089</v>
      </c>
      <c r="J56" s="11">
        <f t="shared" si="6"/>
        <v>5.9999999426006383</v>
      </c>
      <c r="K56" s="12">
        <f t="shared" si="7"/>
        <v>0.14087586384338449</v>
      </c>
      <c r="L56" s="12">
        <f t="shared" si="8"/>
        <v>6.0148393631043297E-3</v>
      </c>
      <c r="M56" s="12">
        <f t="shared" si="9"/>
        <v>1.6197785958406612E-6</v>
      </c>
      <c r="N56" s="18">
        <f t="shared" si="4"/>
        <v>0.14689232298508464</v>
      </c>
    </row>
    <row r="57" spans="1:14">
      <c r="A57" s="7">
        <v>297</v>
      </c>
      <c r="B57" s="7">
        <v>304</v>
      </c>
      <c r="C57" s="8" t="s">
        <v>71</v>
      </c>
      <c r="D57" s="15">
        <v>0.44317744185482566</v>
      </c>
      <c r="E57" s="15">
        <v>4.2944821834770087E-2</v>
      </c>
      <c r="F57" s="15">
        <v>0</v>
      </c>
      <c r="G57" s="16">
        <v>5.0777610423517992E-2</v>
      </c>
      <c r="H57" s="16">
        <v>0.29394525013494971</v>
      </c>
      <c r="I57" s="16">
        <v>5.6552770786109976</v>
      </c>
      <c r="J57" s="11">
        <f t="shared" si="6"/>
        <v>5.9999999391694656</v>
      </c>
      <c r="K57" s="12">
        <f t="shared" si="7"/>
        <v>2.2503491490995634E-2</v>
      </c>
      <c r="L57" s="12">
        <f t="shared" si="8"/>
        <v>1.2623426396222343E-2</v>
      </c>
      <c r="M57" s="12">
        <f t="shared" si="9"/>
        <v>0</v>
      </c>
      <c r="N57" s="18">
        <f t="shared" si="4"/>
        <v>3.5126917887217973E-2</v>
      </c>
    </row>
    <row r="58" spans="1:14">
      <c r="A58" s="9">
        <v>304</v>
      </c>
      <c r="B58" s="9">
        <v>307</v>
      </c>
      <c r="C58" s="10" t="s">
        <v>73</v>
      </c>
      <c r="D58" s="15">
        <v>0.52994452777990209</v>
      </c>
      <c r="E58" s="15">
        <v>8.3221695876986926E-3</v>
      </c>
      <c r="F58" s="15">
        <v>1.1630662848875708E-5</v>
      </c>
      <c r="G58" s="16">
        <v>0</v>
      </c>
      <c r="H58" s="16">
        <v>0.86588083910975433</v>
      </c>
      <c r="I58" s="16">
        <v>1.1341191492225431</v>
      </c>
      <c r="J58" s="11">
        <f t="shared" si="6"/>
        <v>1.9999999883322974</v>
      </c>
      <c r="K58" s="12">
        <f t="shared" si="7"/>
        <v>0</v>
      </c>
      <c r="L58" s="12">
        <f t="shared" si="8"/>
        <v>7.2060071858102218E-3</v>
      </c>
      <c r="M58" s="12">
        <f t="shared" si="9"/>
        <v>1.3190557455061157E-5</v>
      </c>
      <c r="N58" s="18">
        <f t="shared" si="4"/>
        <v>7.2191977432652828E-3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8"/>
  <sheetViews>
    <sheetView zoomScaleNormal="100" workbookViewId="0">
      <selection activeCell="A6" sqref="A6"/>
    </sheetView>
  </sheetViews>
  <sheetFormatPr baseColWidth="10" defaultRowHeight="16"/>
  <cols>
    <col min="1" max="2" width="8.33203125" bestFit="1" customWidth="1"/>
    <col min="3" max="3" width="22.5" bestFit="1" customWidth="1"/>
  </cols>
  <sheetData>
    <row r="1" spans="1:14">
      <c r="A1" s="7" t="s">
        <v>97</v>
      </c>
      <c r="B1" s="7" t="s">
        <v>98</v>
      </c>
      <c r="C1" s="8" t="s">
        <v>99</v>
      </c>
      <c r="D1" s="8" t="s">
        <v>3</v>
      </c>
      <c r="E1" s="8" t="s">
        <v>4</v>
      </c>
      <c r="F1" s="8" t="s">
        <v>5</v>
      </c>
      <c r="G1" s="8" t="s">
        <v>0</v>
      </c>
      <c r="H1" s="8" t="s">
        <v>1</v>
      </c>
      <c r="I1" s="8" t="s">
        <v>2</v>
      </c>
      <c r="J1" s="8" t="s">
        <v>48</v>
      </c>
      <c r="K1" s="8" t="s">
        <v>45</v>
      </c>
      <c r="L1" s="8" t="s">
        <v>46</v>
      </c>
      <c r="M1" s="8" t="s">
        <v>47</v>
      </c>
      <c r="N1" s="17" t="s">
        <v>101</v>
      </c>
    </row>
    <row r="2" spans="1:14">
      <c r="A2" s="7">
        <v>63</v>
      </c>
      <c r="B2" s="7">
        <v>67</v>
      </c>
      <c r="C2" s="8" t="s">
        <v>49</v>
      </c>
      <c r="D2" s="15">
        <v>0.41846184264141567</v>
      </c>
      <c r="E2" s="15">
        <v>5.9813228962905135E-6</v>
      </c>
      <c r="F2" s="15">
        <v>5.0808000165596268E-6</v>
      </c>
      <c r="G2" s="16">
        <v>1.6258778707726129E-2</v>
      </c>
      <c r="H2" s="16">
        <v>2.9504405431314806</v>
      </c>
      <c r="I2" s="16">
        <v>3.3300677149429594E-2</v>
      </c>
      <c r="J2" s="11">
        <f t="shared" ref="J2:J8" si="0">SUM(G2:I2)</f>
        <v>2.9999999989886361</v>
      </c>
      <c r="K2" s="12">
        <f t="shared" ref="K2:K33" si="1">D2*G2</f>
        <v>6.8036784971340913E-3</v>
      </c>
      <c r="L2" s="12">
        <f t="shared" ref="L2:L33" si="2">E2*H2</f>
        <v>1.7647537574776142E-5</v>
      </c>
      <c r="M2" s="12">
        <f t="shared" ref="M2:M33" si="3">F2*I2</f>
        <v>1.6919408101226867E-7</v>
      </c>
      <c r="N2" s="18">
        <f>SUM(K2:M2)</f>
        <v>6.8214952287898797E-3</v>
      </c>
    </row>
    <row r="3" spans="1:14">
      <c r="A3" s="7">
        <v>72</v>
      </c>
      <c r="B3" s="7">
        <v>76</v>
      </c>
      <c r="C3" s="8" t="s">
        <v>50</v>
      </c>
      <c r="D3" s="15">
        <v>0.19933148697845859</v>
      </c>
      <c r="E3" s="15">
        <v>1.2535539286773513E-5</v>
      </c>
      <c r="F3" s="15">
        <v>1.2535538322877881E-5</v>
      </c>
      <c r="G3" s="16">
        <v>1.1946264987542019</v>
      </c>
      <c r="H3" s="16">
        <v>0.8</v>
      </c>
      <c r="I3" s="16">
        <v>0</v>
      </c>
      <c r="J3" s="11">
        <f t="shared" si="0"/>
        <v>1.9946264987542019</v>
      </c>
      <c r="K3" s="12">
        <f t="shared" si="1"/>
        <v>0.23812667638054477</v>
      </c>
      <c r="L3" s="12">
        <f t="shared" si="2"/>
        <v>1.0028431429418811E-5</v>
      </c>
      <c r="M3" s="12">
        <f t="shared" si="3"/>
        <v>0</v>
      </c>
      <c r="N3" s="18">
        <f t="shared" ref="N3:N58" si="4">SUM(K3:M3)</f>
        <v>0.23813670481197419</v>
      </c>
    </row>
    <row r="4" spans="1:14">
      <c r="A4" s="7">
        <v>72</v>
      </c>
      <c r="B4" s="7">
        <v>81</v>
      </c>
      <c r="C4" s="8" t="s">
        <v>7</v>
      </c>
      <c r="D4" s="15">
        <v>6.0151459096775217E-2</v>
      </c>
      <c r="E4" s="15">
        <v>3.5378387237398182E-2</v>
      </c>
      <c r="F4" s="15">
        <v>2.5840115785462893E-5</v>
      </c>
      <c r="G4" s="16">
        <v>2</v>
      </c>
      <c r="H4" s="16">
        <v>0</v>
      </c>
      <c r="I4" s="16">
        <v>5</v>
      </c>
      <c r="J4" s="11">
        <f t="shared" si="0"/>
        <v>7</v>
      </c>
      <c r="K4" s="12">
        <f t="shared" si="1"/>
        <v>0.12030291819355043</v>
      </c>
      <c r="L4" s="12">
        <f t="shared" si="2"/>
        <v>0</v>
      </c>
      <c r="M4" s="12">
        <f t="shared" si="3"/>
        <v>1.2920057892731445E-4</v>
      </c>
      <c r="N4" s="18">
        <f t="shared" si="4"/>
        <v>0.12043211877247775</v>
      </c>
    </row>
    <row r="5" spans="1:14">
      <c r="A5" s="9">
        <v>72</v>
      </c>
      <c r="B5" s="9">
        <v>82</v>
      </c>
      <c r="C5" s="10" t="s">
        <v>77</v>
      </c>
      <c r="D5" s="15">
        <v>5.2123149986844683E-2</v>
      </c>
      <c r="E5" s="21">
        <v>2.7790719465931393E-4</v>
      </c>
      <c r="F5" s="15">
        <v>1.7103569288284041E-6</v>
      </c>
      <c r="G5" s="16">
        <v>1.4697797936175352</v>
      </c>
      <c r="H5" s="16">
        <v>0.32791043015209514</v>
      </c>
      <c r="I5" s="16">
        <v>6.202309659293749</v>
      </c>
      <c r="J5" s="11">
        <f t="shared" si="0"/>
        <v>7.9999998830633796</v>
      </c>
      <c r="K5" s="12">
        <f t="shared" si="1"/>
        <v>7.6609552630360414E-2</v>
      </c>
      <c r="L5" s="12">
        <f t="shared" si="2"/>
        <v>9.1128667743097671E-5</v>
      </c>
      <c r="M5" s="12">
        <f t="shared" si="3"/>
        <v>1.0608163300512402E-5</v>
      </c>
      <c r="N5" s="18">
        <f t="shared" si="4"/>
        <v>7.6711289461404014E-2</v>
      </c>
    </row>
    <row r="6" spans="1:14">
      <c r="A6" s="13">
        <v>72</v>
      </c>
      <c r="B6" s="13">
        <v>84</v>
      </c>
      <c r="C6" s="14" t="s">
        <v>79</v>
      </c>
      <c r="D6" s="15">
        <v>7.9170002945956774E-2</v>
      </c>
      <c r="E6" s="15">
        <v>4.5112834165769071E-4</v>
      </c>
      <c r="F6" s="15">
        <v>0</v>
      </c>
      <c r="G6" s="16">
        <v>2.4334812205638858</v>
      </c>
      <c r="H6" s="16">
        <v>0.96481498077500871</v>
      </c>
      <c r="I6" s="16">
        <v>6.6017038197958877</v>
      </c>
      <c r="J6" s="11">
        <f t="shared" si="0"/>
        <v>10.000000021134783</v>
      </c>
      <c r="K6" s="12">
        <f t="shared" si="1"/>
        <v>0.19265871540097332</v>
      </c>
      <c r="L6" s="12">
        <f t="shared" si="2"/>
        <v>4.352553822835264E-4</v>
      </c>
      <c r="M6" s="12">
        <f t="shared" si="3"/>
        <v>0</v>
      </c>
      <c r="N6" s="18">
        <f t="shared" si="4"/>
        <v>0.19309397078325685</v>
      </c>
    </row>
    <row r="7" spans="1:14">
      <c r="A7" s="13">
        <v>77</v>
      </c>
      <c r="B7" s="13">
        <v>82</v>
      </c>
      <c r="C7" s="14" t="s">
        <v>80</v>
      </c>
      <c r="D7" s="15">
        <v>0.52979667416267706</v>
      </c>
      <c r="E7" s="15">
        <v>9.447515218174227E-3</v>
      </c>
      <c r="F7" s="15">
        <v>0</v>
      </c>
      <c r="G7" s="16">
        <v>0</v>
      </c>
      <c r="H7" s="16">
        <v>0.14613006497607217</v>
      </c>
      <c r="I7" s="16">
        <v>3.853869914765486</v>
      </c>
      <c r="J7" s="11">
        <f t="shared" si="0"/>
        <v>3.999999979741558</v>
      </c>
      <c r="K7" s="12">
        <f t="shared" si="1"/>
        <v>0</v>
      </c>
      <c r="L7" s="12">
        <f t="shared" si="2"/>
        <v>1.3805660126942304E-3</v>
      </c>
      <c r="M7" s="12">
        <f t="shared" si="3"/>
        <v>0</v>
      </c>
      <c r="N7" s="18">
        <f t="shared" si="4"/>
        <v>1.3805660126942304E-3</v>
      </c>
    </row>
    <row r="8" spans="1:14">
      <c r="A8" s="13">
        <v>77</v>
      </c>
      <c r="B8" s="13">
        <v>84</v>
      </c>
      <c r="C8" s="14" t="s">
        <v>82</v>
      </c>
      <c r="D8" s="15">
        <v>6.2796148656091413E-2</v>
      </c>
      <c r="E8" s="15">
        <v>3.2954455170381531E-4</v>
      </c>
      <c r="F8" s="15">
        <v>0</v>
      </c>
      <c r="G8" s="16">
        <v>0.14054128494678067</v>
      </c>
      <c r="H8" s="16">
        <v>0.10911251736115032</v>
      </c>
      <c r="I8" s="16">
        <v>5.7503461976920702</v>
      </c>
      <c r="J8" s="11">
        <f t="shared" si="0"/>
        <v>6.0000000000000009</v>
      </c>
      <c r="K8" s="12">
        <f t="shared" si="1"/>
        <v>8.8254514218361422E-3</v>
      </c>
      <c r="L8" s="12">
        <f t="shared" si="2"/>
        <v>3.5957435619055051E-5</v>
      </c>
      <c r="M8" s="12">
        <f t="shared" si="3"/>
        <v>0</v>
      </c>
      <c r="N8" s="18">
        <f t="shared" si="4"/>
        <v>8.8614088574551966E-3</v>
      </c>
    </row>
    <row r="9" spans="1:14">
      <c r="A9" s="13">
        <v>79</v>
      </c>
      <c r="B9" s="13">
        <v>84</v>
      </c>
      <c r="C9" s="14" t="s">
        <v>85</v>
      </c>
      <c r="D9" s="15">
        <v>5.7121867973947076E-2</v>
      </c>
      <c r="E9" s="15">
        <v>1.2477108539882801E-4</v>
      </c>
      <c r="F9" s="15">
        <v>5.2324904025085499E-7</v>
      </c>
      <c r="G9" s="16">
        <v>0.10136676031973005</v>
      </c>
      <c r="H9" s="16">
        <v>4.8800975605625019E-2</v>
      </c>
      <c r="I9" s="16">
        <v>3.8498322534525484</v>
      </c>
      <c r="J9" s="11">
        <f t="shared" ref="J9:J11" si="5">SUM(G9:I9)</f>
        <v>3.9999999893779035</v>
      </c>
      <c r="K9" s="12">
        <f t="shared" si="1"/>
        <v>5.7902586999303571E-3</v>
      </c>
      <c r="L9" s="12">
        <f t="shared" si="2"/>
        <v>6.0889506948355621E-6</v>
      </c>
      <c r="M9" s="12">
        <f t="shared" si="3"/>
        <v>2.0144210317458323E-6</v>
      </c>
      <c r="N9" s="18">
        <f t="shared" si="4"/>
        <v>5.7983620716569387E-3</v>
      </c>
    </row>
    <row r="10" spans="1:14">
      <c r="A10" s="13">
        <v>82</v>
      </c>
      <c r="B10" s="13">
        <v>93</v>
      </c>
      <c r="C10" s="14" t="s">
        <v>6</v>
      </c>
      <c r="D10" s="15">
        <v>4.2462576677005162E-2</v>
      </c>
      <c r="E10" s="15">
        <v>6.7377305637341615E-4</v>
      </c>
      <c r="F10" s="15">
        <v>3.023204788705673E-6</v>
      </c>
      <c r="G10" s="16">
        <v>1.5622705698278445</v>
      </c>
      <c r="H10" s="16">
        <v>0.69630627110361831</v>
      </c>
      <c r="I10" s="16">
        <v>7.7414231654151289</v>
      </c>
      <c r="J10" s="11">
        <f t="shared" si="5"/>
        <v>10.000000006346593</v>
      </c>
      <c r="K10" s="12">
        <f t="shared" si="1"/>
        <v>6.6338033861543397E-2</v>
      </c>
      <c r="L10" s="12">
        <f t="shared" si="2"/>
        <v>4.6915240445346141E-4</v>
      </c>
      <c r="M10" s="12">
        <f t="shared" si="3"/>
        <v>2.3403907585080047E-5</v>
      </c>
      <c r="N10" s="18">
        <f t="shared" si="4"/>
        <v>6.6830590173581936E-2</v>
      </c>
    </row>
    <row r="11" spans="1:14">
      <c r="A11" s="13">
        <v>87</v>
      </c>
      <c r="B11" s="13">
        <v>93</v>
      </c>
      <c r="C11" s="14" t="s">
        <v>88</v>
      </c>
      <c r="D11" s="15">
        <v>0.52835352864517959</v>
      </c>
      <c r="E11" s="15">
        <v>2.8706541341576134E-2</v>
      </c>
      <c r="F11" s="15">
        <v>0</v>
      </c>
      <c r="G11" s="16">
        <v>0</v>
      </c>
      <c r="H11" s="16">
        <v>1.3789681511655623</v>
      </c>
      <c r="I11" s="16">
        <v>3.6210319055252724</v>
      </c>
      <c r="J11" s="11">
        <f t="shared" si="5"/>
        <v>5.0000000566908351</v>
      </c>
      <c r="K11" s="12">
        <f t="shared" si="1"/>
        <v>0</v>
      </c>
      <c r="L11" s="12">
        <f t="shared" si="2"/>
        <v>3.9585406240151021E-2</v>
      </c>
      <c r="M11" s="12">
        <f t="shared" si="3"/>
        <v>0</v>
      </c>
      <c r="N11" s="18">
        <f t="shared" si="4"/>
        <v>3.9585406240151021E-2</v>
      </c>
    </row>
    <row r="12" spans="1:14">
      <c r="A12" s="13">
        <v>94</v>
      </c>
      <c r="B12" s="13">
        <v>98</v>
      </c>
      <c r="C12" s="14" t="s">
        <v>11</v>
      </c>
      <c r="D12" s="15">
        <v>3.4815580685020706E-2</v>
      </c>
      <c r="E12" s="15">
        <v>0</v>
      </c>
      <c r="F12" s="15">
        <v>0</v>
      </c>
      <c r="G12" s="16">
        <v>1.5167218084524952</v>
      </c>
      <c r="H12" s="16">
        <v>4.1679499489157019E-3</v>
      </c>
      <c r="I12" s="16">
        <v>1.4791102542912917</v>
      </c>
      <c r="J12" s="11">
        <f t="shared" ref="J12:J58" si="6">SUM(G12:I12)</f>
        <v>3.0000000126927029</v>
      </c>
      <c r="K12" s="12">
        <f t="shared" si="1"/>
        <v>5.2805550498908366E-2</v>
      </c>
      <c r="L12" s="12">
        <f t="shared" si="2"/>
        <v>0</v>
      </c>
      <c r="M12" s="12">
        <f t="shared" si="3"/>
        <v>0</v>
      </c>
      <c r="N12" s="18">
        <f t="shared" si="4"/>
        <v>5.2805550498908366E-2</v>
      </c>
    </row>
    <row r="13" spans="1:14">
      <c r="A13" s="13">
        <v>98</v>
      </c>
      <c r="B13" s="13">
        <v>105</v>
      </c>
      <c r="C13" s="14" t="s">
        <v>14</v>
      </c>
      <c r="D13" s="15">
        <v>5.0024423432834191E-2</v>
      </c>
      <c r="E13" s="15">
        <v>0</v>
      </c>
      <c r="F13" s="15">
        <v>0</v>
      </c>
      <c r="G13" s="16">
        <v>4.7205756259779754</v>
      </c>
      <c r="H13" s="16">
        <v>0</v>
      </c>
      <c r="I13" s="16">
        <v>1.3</v>
      </c>
      <c r="J13" s="11">
        <f t="shared" si="6"/>
        <v>6.0205756259779752</v>
      </c>
      <c r="K13" s="12">
        <f t="shared" si="1"/>
        <v>0.23614407396063855</v>
      </c>
      <c r="L13" s="12">
        <f t="shared" si="2"/>
        <v>0</v>
      </c>
      <c r="M13" s="12">
        <f t="shared" si="3"/>
        <v>0</v>
      </c>
      <c r="N13" s="18">
        <f t="shared" si="4"/>
        <v>0.23614407396063855</v>
      </c>
    </row>
    <row r="14" spans="1:14">
      <c r="A14" s="9">
        <v>109</v>
      </c>
      <c r="B14" s="9">
        <v>114</v>
      </c>
      <c r="C14" s="10" t="s">
        <v>51</v>
      </c>
      <c r="D14" s="15">
        <v>3.0067086922807244E-2</v>
      </c>
      <c r="E14" s="15">
        <v>7.1427476789194348E-4</v>
      </c>
      <c r="F14" s="15">
        <v>0</v>
      </c>
      <c r="G14" s="16">
        <v>0.52148245480596844</v>
      </c>
      <c r="H14" s="16">
        <v>0.14046192552460354</v>
      </c>
      <c r="I14" s="16">
        <v>3.3380556051401542</v>
      </c>
      <c r="J14" s="11">
        <f t="shared" si="6"/>
        <v>3.9999999854707262</v>
      </c>
      <c r="K14" s="12">
        <f t="shared" si="1"/>
        <v>1.5679458297369952E-2</v>
      </c>
      <c r="L14" s="12">
        <f t="shared" si="2"/>
        <v>1.0032840925174165E-4</v>
      </c>
      <c r="M14" s="12">
        <f t="shared" si="3"/>
        <v>0</v>
      </c>
      <c r="N14" s="18">
        <f t="shared" si="4"/>
        <v>1.5779786706621692E-2</v>
      </c>
    </row>
    <row r="15" spans="1:14">
      <c r="A15" s="7">
        <v>115</v>
      </c>
      <c r="B15" s="7">
        <v>122</v>
      </c>
      <c r="C15" s="8" t="s">
        <v>10</v>
      </c>
      <c r="D15" s="15">
        <v>4.6958056043201198E-2</v>
      </c>
      <c r="E15" s="15">
        <v>4.2643265118487E-4</v>
      </c>
      <c r="F15" s="15">
        <v>0</v>
      </c>
      <c r="G15" s="16">
        <v>0.36552321281723937</v>
      </c>
      <c r="H15" s="16">
        <v>0.49859023212694881</v>
      </c>
      <c r="I15" s="16">
        <v>5.1358865509225247</v>
      </c>
      <c r="J15" s="11">
        <f t="shared" si="6"/>
        <v>5.9999999958667125</v>
      </c>
      <c r="K15" s="12">
        <f t="shared" si="1"/>
        <v>1.7164259512562886E-2</v>
      </c>
      <c r="L15" s="12">
        <f t="shared" si="2"/>
        <v>2.1261515454077453E-4</v>
      </c>
      <c r="M15" s="12">
        <f t="shared" si="3"/>
        <v>0</v>
      </c>
      <c r="N15" s="18">
        <f t="shared" si="4"/>
        <v>1.7376874667103661E-2</v>
      </c>
    </row>
    <row r="16" spans="1:14">
      <c r="A16" s="7">
        <v>119</v>
      </c>
      <c r="B16" s="7">
        <v>125</v>
      </c>
      <c r="C16" s="8" t="s">
        <v>54</v>
      </c>
      <c r="D16" s="15">
        <v>0.52992764367140399</v>
      </c>
      <c r="E16" s="15">
        <v>0.51645620337052778</v>
      </c>
      <c r="F16" s="15">
        <v>9.2025055484266681E-7</v>
      </c>
      <c r="G16" s="16">
        <v>0.17356024864948819</v>
      </c>
      <c r="H16" s="16">
        <v>3.4783029735071837E-2</v>
      </c>
      <c r="I16" s="16">
        <v>4.7916567296803816</v>
      </c>
      <c r="J16" s="11">
        <f t="shared" si="6"/>
        <v>5.0000000080649416</v>
      </c>
      <c r="K16" s="12">
        <f t="shared" si="1"/>
        <v>9.1974373601846252E-2</v>
      </c>
      <c r="L16" s="12">
        <f t="shared" si="2"/>
        <v>1.7963911478699374E-2</v>
      </c>
      <c r="M16" s="12">
        <f t="shared" si="3"/>
        <v>4.4095247641039694E-6</v>
      </c>
      <c r="N16" s="18">
        <f t="shared" si="4"/>
        <v>0.10994269460530973</v>
      </c>
    </row>
    <row r="17" spans="1:14">
      <c r="A17" s="9">
        <v>123</v>
      </c>
      <c r="B17" s="9">
        <v>129</v>
      </c>
      <c r="C17" s="10" t="s">
        <v>56</v>
      </c>
      <c r="D17" s="15">
        <v>0.52994228179093983</v>
      </c>
      <c r="E17" s="15">
        <v>6.5814636270412354E-4</v>
      </c>
      <c r="F17" s="15">
        <v>0</v>
      </c>
      <c r="G17" s="16">
        <v>0.13940793734254414</v>
      </c>
      <c r="H17" s="16">
        <v>0.35849348421422594</v>
      </c>
      <c r="I17" s="16">
        <v>3.5020986187321372</v>
      </c>
      <c r="J17" s="11">
        <f t="shared" si="6"/>
        <v>4.0000000402889073</v>
      </c>
      <c r="K17" s="12">
        <f t="shared" si="1"/>
        <v>7.3878160415076208E-2</v>
      </c>
      <c r="L17" s="12">
        <f t="shared" si="2"/>
        <v>2.3594118268872093E-4</v>
      </c>
      <c r="M17" s="12">
        <f t="shared" si="3"/>
        <v>0</v>
      </c>
      <c r="N17" s="18">
        <f t="shared" si="4"/>
        <v>7.4114101597764923E-2</v>
      </c>
    </row>
    <row r="18" spans="1:14">
      <c r="A18" s="7">
        <v>128</v>
      </c>
      <c r="B18" s="7">
        <v>135</v>
      </c>
      <c r="C18" s="8" t="s">
        <v>58</v>
      </c>
      <c r="D18" s="15">
        <v>6.4752447150175876E-2</v>
      </c>
      <c r="E18" s="15">
        <v>5.8153240846909801E-4</v>
      </c>
      <c r="F18" s="15">
        <v>9.6489643983780661E-7</v>
      </c>
      <c r="G18" s="16">
        <v>1.6338786542905146</v>
      </c>
      <c r="H18" s="16">
        <v>0</v>
      </c>
      <c r="I18" s="16">
        <v>4.3661213314138978</v>
      </c>
      <c r="J18" s="11">
        <f t="shared" si="6"/>
        <v>5.9999999857044122</v>
      </c>
      <c r="K18" s="12">
        <f t="shared" si="1"/>
        <v>0.10579764121174703</v>
      </c>
      <c r="L18" s="12">
        <f t="shared" si="2"/>
        <v>0</v>
      </c>
      <c r="M18" s="12">
        <f t="shared" si="3"/>
        <v>4.2128549285811738E-6</v>
      </c>
      <c r="N18" s="18">
        <f t="shared" si="4"/>
        <v>0.10580185406667561</v>
      </c>
    </row>
    <row r="19" spans="1:14">
      <c r="A19" s="7">
        <v>134</v>
      </c>
      <c r="B19" s="7">
        <v>139</v>
      </c>
      <c r="C19" s="8" t="s">
        <v>15</v>
      </c>
      <c r="D19" s="15">
        <v>2.3671888850628618E-2</v>
      </c>
      <c r="E19" s="15">
        <v>7.0262441914333094E-4</v>
      </c>
      <c r="F19" s="15">
        <v>2.4046998717639887E-6</v>
      </c>
      <c r="G19" s="16">
        <v>0.18831138905426034</v>
      </c>
      <c r="H19" s="16">
        <v>0.13615739898332288</v>
      </c>
      <c r="I19" s="16">
        <v>3.6755312049647886</v>
      </c>
      <c r="J19" s="11">
        <f t="shared" si="6"/>
        <v>3.9999999930023717</v>
      </c>
      <c r="K19" s="12">
        <f t="shared" si="1"/>
        <v>4.4576862709999332E-3</v>
      </c>
      <c r="L19" s="12">
        <f t="shared" si="2"/>
        <v>9.5667513372724001E-5</v>
      </c>
      <c r="M19" s="12">
        <f t="shared" si="3"/>
        <v>8.8385494172433654E-6</v>
      </c>
      <c r="N19" s="18">
        <f t="shared" si="4"/>
        <v>4.5621923337899007E-3</v>
      </c>
    </row>
    <row r="20" spans="1:14">
      <c r="A20" s="7">
        <v>139</v>
      </c>
      <c r="B20" s="7">
        <v>146</v>
      </c>
      <c r="C20" s="8" t="s">
        <v>61</v>
      </c>
      <c r="D20" s="15">
        <v>3.4481106780722699E-2</v>
      </c>
      <c r="E20" s="15">
        <v>7.1342131016847901E-4</v>
      </c>
      <c r="F20" s="15">
        <v>0</v>
      </c>
      <c r="G20" s="16">
        <v>1.9848503803793156</v>
      </c>
      <c r="H20" s="16">
        <v>5.3417059814144831E-2</v>
      </c>
      <c r="I20" s="16">
        <v>2.9617325486199766</v>
      </c>
      <c r="J20" s="11">
        <f t="shared" si="6"/>
        <v>4.9999999888134372</v>
      </c>
      <c r="K20" s="12">
        <f t="shared" si="1"/>
        <v>6.8439837909617246E-2</v>
      </c>
      <c r="L20" s="12">
        <f t="shared" si="2"/>
        <v>3.8108868797955217E-5</v>
      </c>
      <c r="M20" s="12">
        <f t="shared" si="3"/>
        <v>0</v>
      </c>
      <c r="N20" s="18">
        <f t="shared" si="4"/>
        <v>6.8477946778415205E-2</v>
      </c>
    </row>
    <row r="21" spans="1:14">
      <c r="A21" s="9">
        <v>145</v>
      </c>
      <c r="B21" s="9">
        <v>149</v>
      </c>
      <c r="C21" s="10" t="s">
        <v>63</v>
      </c>
      <c r="D21" s="15">
        <v>6.3908169047236396E-2</v>
      </c>
      <c r="E21" s="15">
        <v>0</v>
      </c>
      <c r="F21" s="15">
        <v>0</v>
      </c>
      <c r="G21" s="16">
        <v>0.27961147394726232</v>
      </c>
      <c r="H21" s="16">
        <v>4.177885483821032E-3</v>
      </c>
      <c r="I21" s="16">
        <v>2.7162106939752126</v>
      </c>
      <c r="J21" s="11">
        <f t="shared" si="6"/>
        <v>3.0000000534062958</v>
      </c>
      <c r="K21" s="12">
        <f t="shared" si="1"/>
        <v>1.7869457344568577E-2</v>
      </c>
      <c r="L21" s="12">
        <f t="shared" si="2"/>
        <v>0</v>
      </c>
      <c r="M21" s="12">
        <f t="shared" si="3"/>
        <v>0</v>
      </c>
      <c r="N21" s="18">
        <f t="shared" si="4"/>
        <v>1.7869457344568577E-2</v>
      </c>
    </row>
    <row r="22" spans="1:14">
      <c r="A22" s="7">
        <v>147</v>
      </c>
      <c r="B22" s="7">
        <v>158</v>
      </c>
      <c r="C22" s="8" t="s">
        <v>65</v>
      </c>
      <c r="D22" s="15">
        <v>2.0739130602524494E-2</v>
      </c>
      <c r="E22" s="15">
        <v>4.1681927402915464E-4</v>
      </c>
      <c r="F22" s="15">
        <v>0</v>
      </c>
      <c r="G22" s="16">
        <v>4.1059337025067411</v>
      </c>
      <c r="H22" s="16">
        <v>0.75662891120338827</v>
      </c>
      <c r="I22" s="16">
        <v>4.1374373856298625</v>
      </c>
      <c r="J22" s="11">
        <f t="shared" si="6"/>
        <v>8.9999999993399911</v>
      </c>
      <c r="K22" s="12">
        <f t="shared" si="1"/>
        <v>8.5153495301594259E-2</v>
      </c>
      <c r="L22" s="12">
        <f t="shared" si="2"/>
        <v>3.1537751347726601E-4</v>
      </c>
      <c r="M22" s="12">
        <f t="shared" si="3"/>
        <v>0</v>
      </c>
      <c r="N22" s="18">
        <f t="shared" si="4"/>
        <v>8.5468872815071525E-2</v>
      </c>
    </row>
    <row r="23" spans="1:14">
      <c r="A23" s="13">
        <v>152</v>
      </c>
      <c r="B23" s="13">
        <v>157</v>
      </c>
      <c r="C23" s="14" t="s">
        <v>67</v>
      </c>
      <c r="D23" s="15">
        <v>0.53001298621466453</v>
      </c>
      <c r="E23" s="15">
        <v>1.4345597824298261E-2</v>
      </c>
      <c r="F23" s="15">
        <v>0</v>
      </c>
      <c r="G23" s="16">
        <v>0</v>
      </c>
      <c r="H23" s="16">
        <v>1.1358128338410232</v>
      </c>
      <c r="I23" s="16">
        <v>1.8641872580071652</v>
      </c>
      <c r="J23" s="11">
        <f t="shared" si="6"/>
        <v>3.0000000918481886</v>
      </c>
      <c r="K23" s="12">
        <f t="shared" si="1"/>
        <v>0</v>
      </c>
      <c r="L23" s="12">
        <f t="shared" si="2"/>
        <v>1.6293914117959826E-2</v>
      </c>
      <c r="M23" s="12">
        <f t="shared" si="3"/>
        <v>0</v>
      </c>
      <c r="N23" s="18">
        <f t="shared" si="4"/>
        <v>1.6293914117959826E-2</v>
      </c>
    </row>
    <row r="24" spans="1:14">
      <c r="A24" s="9">
        <v>158</v>
      </c>
      <c r="B24" s="9">
        <v>163</v>
      </c>
      <c r="C24" s="10" t="s">
        <v>69</v>
      </c>
      <c r="D24" s="15">
        <v>5.886028486106331E-2</v>
      </c>
      <c r="E24" s="15">
        <v>3.0995035403908963E-4</v>
      </c>
      <c r="F24" s="15">
        <v>2.2041076619581297E-6</v>
      </c>
      <c r="G24" s="16">
        <v>0.50625150624060067</v>
      </c>
      <c r="H24" s="16">
        <v>0.11272965978306357</v>
      </c>
      <c r="I24" s="16">
        <v>3.3810188189918877</v>
      </c>
      <c r="J24" s="11">
        <f t="shared" si="6"/>
        <v>3.9999999850155521</v>
      </c>
      <c r="K24" s="12">
        <f t="shared" si="1"/>
        <v>2.9798107868664124E-2</v>
      </c>
      <c r="L24" s="12">
        <f t="shared" si="2"/>
        <v>3.4940597960466679E-5</v>
      </c>
      <c r="M24" s="12">
        <f t="shared" si="3"/>
        <v>7.4521294841646463E-6</v>
      </c>
      <c r="N24" s="18">
        <f t="shared" si="4"/>
        <v>2.9840500596108755E-2</v>
      </c>
    </row>
    <row r="25" spans="1:14">
      <c r="A25" s="7">
        <v>158</v>
      </c>
      <c r="B25" s="7">
        <v>169</v>
      </c>
      <c r="C25" s="8" t="s">
        <v>12</v>
      </c>
      <c r="D25" s="15">
        <v>3.9106719373316952E-2</v>
      </c>
      <c r="E25" s="15">
        <v>3.1945430715791281E-4</v>
      </c>
      <c r="F25" s="15">
        <v>1.7524175271222331E-7</v>
      </c>
      <c r="G25" s="16">
        <v>0.58105627196142495</v>
      </c>
      <c r="H25" s="16">
        <v>0.10219022047359431</v>
      </c>
      <c r="I25" s="16">
        <v>9.3167534976228339</v>
      </c>
      <c r="J25" s="11">
        <f t="shared" si="6"/>
        <v>9.9999999900578533</v>
      </c>
      <c r="K25" s="12">
        <f t="shared" si="1"/>
        <v>2.2723204567701182E-2</v>
      </c>
      <c r="L25" s="12">
        <f t="shared" si="2"/>
        <v>3.264510607970643E-5</v>
      </c>
      <c r="M25" s="12">
        <f t="shared" si="3"/>
        <v>1.6326842125111623E-6</v>
      </c>
      <c r="N25" s="18">
        <f t="shared" si="4"/>
        <v>2.2757482357993398E-2</v>
      </c>
    </row>
    <row r="26" spans="1:14">
      <c r="A26" s="9">
        <v>164</v>
      </c>
      <c r="B26" s="9">
        <v>173</v>
      </c>
      <c r="C26" s="10" t="s">
        <v>72</v>
      </c>
      <c r="D26" s="15">
        <v>0.51813623847404122</v>
      </c>
      <c r="E26" s="15">
        <v>3.1879286946744361E-4</v>
      </c>
      <c r="F26" s="15">
        <v>9.6489643983780661E-7</v>
      </c>
      <c r="G26" s="16">
        <v>0.51318046033197795</v>
      </c>
      <c r="H26" s="16">
        <v>8.4546179495827323E-2</v>
      </c>
      <c r="I26" s="16">
        <v>7.4022733208001288</v>
      </c>
      <c r="J26" s="11">
        <f t="shared" si="6"/>
        <v>7.9999999606279344</v>
      </c>
      <c r="K26" s="12">
        <f t="shared" si="1"/>
        <v>0.26589739337478796</v>
      </c>
      <c r="L26" s="12">
        <f t="shared" si="2"/>
        <v>2.6952719163984337E-5</v>
      </c>
      <c r="M26" s="12">
        <f t="shared" si="3"/>
        <v>7.1424271739464227E-6</v>
      </c>
      <c r="N26" s="18">
        <f t="shared" si="4"/>
        <v>0.26593148852112586</v>
      </c>
    </row>
    <row r="27" spans="1:14">
      <c r="A27" s="7">
        <v>174</v>
      </c>
      <c r="B27" s="7">
        <v>177</v>
      </c>
      <c r="C27" s="8" t="s">
        <v>74</v>
      </c>
      <c r="D27" s="15">
        <v>1.0256455265139556E-2</v>
      </c>
      <c r="E27" s="15">
        <v>5.0319785891539219E-4</v>
      </c>
      <c r="F27" s="15">
        <v>1.0504188730325778E-6</v>
      </c>
      <c r="G27" s="16">
        <v>6.9252237812400599E-2</v>
      </c>
      <c r="H27" s="16">
        <v>6.8292220854347168E-3</v>
      </c>
      <c r="I27" s="16">
        <v>1.9239175786536551</v>
      </c>
      <c r="J27" s="11">
        <f t="shared" si="6"/>
        <v>1.9999990385514903</v>
      </c>
      <c r="K27" s="12">
        <f t="shared" si="1"/>
        <v>7.102824791336927E-4</v>
      </c>
      <c r="L27" s="12">
        <f t="shared" si="2"/>
        <v>3.4364499314484593E-6</v>
      </c>
      <c r="M27" s="12">
        <f t="shared" si="3"/>
        <v>2.0209193347769385E-6</v>
      </c>
      <c r="N27" s="18">
        <f t="shared" si="4"/>
        <v>7.1573984839991809E-4</v>
      </c>
    </row>
    <row r="28" spans="1:14">
      <c r="A28" s="9">
        <v>174</v>
      </c>
      <c r="B28" s="9">
        <v>184</v>
      </c>
      <c r="C28" s="10" t="s">
        <v>75</v>
      </c>
      <c r="D28" s="15">
        <v>4.6825833048246571E-2</v>
      </c>
      <c r="E28" s="15">
        <v>3.7134485884789126E-4</v>
      </c>
      <c r="F28" s="15">
        <v>6.2713961327126454E-7</v>
      </c>
      <c r="G28" s="16">
        <v>1.583882006413041</v>
      </c>
      <c r="H28" s="16">
        <v>0</v>
      </c>
      <c r="I28" s="16">
        <v>7.4161180233172619</v>
      </c>
      <c r="J28" s="11">
        <f t="shared" si="6"/>
        <v>9.0000000297303036</v>
      </c>
      <c r="K28" s="12">
        <f t="shared" si="1"/>
        <v>7.4166594400418867E-2</v>
      </c>
      <c r="L28" s="12">
        <f t="shared" si="2"/>
        <v>0</v>
      </c>
      <c r="M28" s="12">
        <f t="shared" si="3"/>
        <v>4.6509413891172428E-6</v>
      </c>
      <c r="N28" s="18">
        <f t="shared" si="4"/>
        <v>7.4171245341807981E-2</v>
      </c>
    </row>
    <row r="29" spans="1:14">
      <c r="A29" s="9">
        <v>177</v>
      </c>
      <c r="B29" s="9">
        <v>185</v>
      </c>
      <c r="C29" s="10" t="s">
        <v>13</v>
      </c>
      <c r="D29" s="15">
        <v>4.2036732243133999E-2</v>
      </c>
      <c r="E29" s="15">
        <v>6.1876086884854199E-5</v>
      </c>
      <c r="F29" s="15">
        <v>7.3657782566486146E-7</v>
      </c>
      <c r="G29" s="16">
        <v>1.2174293341429476</v>
      </c>
      <c r="H29" s="16">
        <v>0</v>
      </c>
      <c r="I29" s="16">
        <v>5.7825706623392676</v>
      </c>
      <c r="J29" s="11">
        <f t="shared" si="6"/>
        <v>6.9999999964822148</v>
      </c>
      <c r="K29" s="12">
        <f t="shared" si="1"/>
        <v>5.1176750944304003E-2</v>
      </c>
      <c r="L29" s="12">
        <f t="shared" si="2"/>
        <v>0</v>
      </c>
      <c r="M29" s="12">
        <f t="shared" si="3"/>
        <v>4.2593133252192756E-6</v>
      </c>
      <c r="N29" s="18">
        <f t="shared" si="4"/>
        <v>5.1181010257629223E-2</v>
      </c>
    </row>
    <row r="30" spans="1:14">
      <c r="A30" s="9">
        <v>182</v>
      </c>
      <c r="B30" s="9">
        <v>185</v>
      </c>
      <c r="C30" s="10" t="s">
        <v>76</v>
      </c>
      <c r="D30" s="15">
        <v>3.3074332473225554E-2</v>
      </c>
      <c r="E30" s="15">
        <v>0</v>
      </c>
      <c r="F30" s="15">
        <v>0</v>
      </c>
      <c r="G30" s="16">
        <v>0</v>
      </c>
      <c r="H30" s="16">
        <v>1.999999999999994</v>
      </c>
      <c r="I30" s="16">
        <v>0</v>
      </c>
      <c r="J30" s="11">
        <f t="shared" si="6"/>
        <v>1.999999999999994</v>
      </c>
      <c r="K30" s="12">
        <f t="shared" si="1"/>
        <v>0</v>
      </c>
      <c r="L30" s="12">
        <f t="shared" si="2"/>
        <v>0</v>
      </c>
      <c r="M30" s="12">
        <f t="shared" si="3"/>
        <v>0</v>
      </c>
      <c r="N30" s="18">
        <f t="shared" si="4"/>
        <v>0</v>
      </c>
    </row>
    <row r="31" spans="1:14">
      <c r="A31" s="13">
        <v>185</v>
      </c>
      <c r="B31" s="13">
        <v>190</v>
      </c>
      <c r="C31" s="14" t="s">
        <v>78</v>
      </c>
      <c r="D31" s="15">
        <v>4.4659314990366086E-2</v>
      </c>
      <c r="E31" s="15">
        <v>9.118029028377094E-4</v>
      </c>
      <c r="F31" s="15">
        <v>0</v>
      </c>
      <c r="G31" s="16">
        <v>1.0782348910550306</v>
      </c>
      <c r="H31" s="16">
        <v>0</v>
      </c>
      <c r="I31" s="16">
        <v>1.9217651096845787</v>
      </c>
      <c r="J31" s="11">
        <f t="shared" si="6"/>
        <v>3.0000000007396093</v>
      </c>
      <c r="K31" s="12">
        <f t="shared" si="1"/>
        <v>4.8153231633229668E-2</v>
      </c>
      <c r="L31" s="12">
        <f t="shared" si="2"/>
        <v>0</v>
      </c>
      <c r="M31" s="12">
        <f t="shared" si="3"/>
        <v>0</v>
      </c>
      <c r="N31" s="18">
        <f t="shared" si="4"/>
        <v>4.8153231633229668E-2</v>
      </c>
    </row>
    <row r="32" spans="1:14">
      <c r="A32" s="13">
        <v>185</v>
      </c>
      <c r="B32" s="13">
        <v>196</v>
      </c>
      <c r="C32" s="14" t="s">
        <v>9</v>
      </c>
      <c r="D32" s="15">
        <v>2.2845364875990128E-2</v>
      </c>
      <c r="E32" s="15">
        <v>8.2846323669612373E-4</v>
      </c>
      <c r="F32" s="15">
        <v>5.8550658954182593E-7</v>
      </c>
      <c r="G32" s="16">
        <v>4.9450794076994127</v>
      </c>
      <c r="H32" s="16">
        <v>0.59477475808174596</v>
      </c>
      <c r="I32" s="16">
        <v>3.4601458382348911</v>
      </c>
      <c r="J32" s="11">
        <f t="shared" si="6"/>
        <v>9.0000000040160497</v>
      </c>
      <c r="K32" s="12">
        <f t="shared" si="1"/>
        <v>0.11297214340963822</v>
      </c>
      <c r="L32" s="12">
        <f t="shared" si="2"/>
        <v>4.9274902118555722E-4</v>
      </c>
      <c r="M32" s="12">
        <f t="shared" si="3"/>
        <v>2.0259381890622534E-6</v>
      </c>
      <c r="N32" s="18">
        <f t="shared" si="4"/>
        <v>0.11346691836901283</v>
      </c>
    </row>
    <row r="33" spans="1:14">
      <c r="A33" s="13">
        <v>187</v>
      </c>
      <c r="B33" s="13">
        <v>195</v>
      </c>
      <c r="C33" s="14" t="s">
        <v>81</v>
      </c>
      <c r="D33" s="15">
        <v>2.6719357363666169E-2</v>
      </c>
      <c r="E33" s="15">
        <v>2.6719357828001541E-2</v>
      </c>
      <c r="F33" s="15">
        <v>0</v>
      </c>
      <c r="G33" s="16">
        <v>2.8351354127434956</v>
      </c>
      <c r="H33" s="16">
        <v>0.31411491948326969</v>
      </c>
      <c r="I33" s="16">
        <v>3.8507496677732322</v>
      </c>
      <c r="J33" s="11">
        <f t="shared" si="6"/>
        <v>6.9999999999999973</v>
      </c>
      <c r="K33" s="12">
        <f t="shared" si="1"/>
        <v>7.5752996267478639E-2</v>
      </c>
      <c r="L33" s="12">
        <f t="shared" si="2"/>
        <v>8.3929489327873759E-3</v>
      </c>
      <c r="M33" s="12">
        <f t="shared" si="3"/>
        <v>0</v>
      </c>
      <c r="N33" s="18">
        <f t="shared" si="4"/>
        <v>8.4145945200266012E-2</v>
      </c>
    </row>
    <row r="34" spans="1:14">
      <c r="A34" s="13">
        <v>198</v>
      </c>
      <c r="B34" s="13">
        <v>203</v>
      </c>
      <c r="C34" s="14" t="s">
        <v>83</v>
      </c>
      <c r="D34" s="15">
        <v>0.22348481986054147</v>
      </c>
      <c r="E34" s="15">
        <v>0</v>
      </c>
      <c r="F34" s="15">
        <v>0</v>
      </c>
      <c r="G34" s="16">
        <v>0.26007223591642736</v>
      </c>
      <c r="H34" s="16">
        <v>0</v>
      </c>
      <c r="I34" s="16">
        <v>3.7399277480746052</v>
      </c>
      <c r="J34" s="11">
        <f t="shared" si="6"/>
        <v>3.9999999839910325</v>
      </c>
      <c r="K34" s="12">
        <f t="shared" ref="K34:K58" si="7">D34*G34</f>
        <v>5.8122196794511014E-2</v>
      </c>
      <c r="L34" s="12">
        <f t="shared" ref="L34:L58" si="8">E34*H34</f>
        <v>0</v>
      </c>
      <c r="M34" s="12">
        <f t="shared" ref="M34:M58" si="9">F34*I34</f>
        <v>0</v>
      </c>
      <c r="N34" s="18">
        <f t="shared" si="4"/>
        <v>5.8122196794511014E-2</v>
      </c>
    </row>
    <row r="35" spans="1:14">
      <c r="A35" s="13">
        <v>204</v>
      </c>
      <c r="B35" s="13">
        <v>212</v>
      </c>
      <c r="C35" s="14" t="s">
        <v>84</v>
      </c>
      <c r="D35" s="15">
        <v>3.9974437718052161E-2</v>
      </c>
      <c r="E35" s="15">
        <v>5.7445301867207984E-5</v>
      </c>
      <c r="F35" s="15">
        <v>5.7445621970555682E-5</v>
      </c>
      <c r="G35" s="16">
        <v>1.4266806287542886</v>
      </c>
      <c r="H35" s="16">
        <v>0.10919884403189895</v>
      </c>
      <c r="I35" s="16">
        <v>4.46412052108575</v>
      </c>
      <c r="J35" s="11">
        <f t="shared" si="6"/>
        <v>5.9999999938719375</v>
      </c>
      <c r="K35" s="12">
        <f t="shared" si="7"/>
        <v>5.7030755937689803E-2</v>
      </c>
      <c r="L35" s="12">
        <f t="shared" si="8"/>
        <v>6.2729605589625981E-6</v>
      </c>
      <c r="M35" s="12">
        <f t="shared" si="9"/>
        <v>2.5644417988529203E-4</v>
      </c>
      <c r="N35" s="18">
        <f t="shared" si="4"/>
        <v>5.7293473078134052E-2</v>
      </c>
    </row>
    <row r="36" spans="1:14">
      <c r="A36" s="13">
        <v>208</v>
      </c>
      <c r="B36" s="13">
        <v>219</v>
      </c>
      <c r="C36" s="14" t="s">
        <v>86</v>
      </c>
      <c r="D36" s="15">
        <v>5.7171649253101219E-2</v>
      </c>
      <c r="E36" s="15">
        <v>2.9838064461301244E-4</v>
      </c>
      <c r="F36" s="15">
        <v>1.6597533204892359E-6</v>
      </c>
      <c r="G36" s="16">
        <v>2.461835026564108</v>
      </c>
      <c r="H36" s="16">
        <v>0.37268227003332871</v>
      </c>
      <c r="I36" s="16">
        <v>6.1654827186461398</v>
      </c>
      <c r="J36" s="11">
        <f t="shared" si="6"/>
        <v>9.0000000152435771</v>
      </c>
      <c r="K36" s="12">
        <f t="shared" si="7"/>
        <v>0.1407471686577223</v>
      </c>
      <c r="L36" s="12">
        <f t="shared" si="8"/>
        <v>1.1120117596838539E-4</v>
      </c>
      <c r="M36" s="12">
        <f t="shared" si="9"/>
        <v>1.0233180414691933E-5</v>
      </c>
      <c r="N36" s="18">
        <f t="shared" si="4"/>
        <v>0.14086860301410536</v>
      </c>
    </row>
    <row r="37" spans="1:14">
      <c r="A37" s="13">
        <v>213</v>
      </c>
      <c r="B37" s="13">
        <v>225</v>
      </c>
      <c r="C37" s="14" t="s">
        <v>87</v>
      </c>
      <c r="D37" s="15">
        <v>2.9220446204300584E-2</v>
      </c>
      <c r="E37" s="15">
        <v>7.2242515311660789E-4</v>
      </c>
      <c r="F37" s="15">
        <v>0</v>
      </c>
      <c r="G37" s="16">
        <v>2.7427337440341684</v>
      </c>
      <c r="H37" s="16">
        <v>0.8204321964831488</v>
      </c>
      <c r="I37" s="16">
        <v>7.4368340155361627</v>
      </c>
      <c r="J37" s="11">
        <f t="shared" si="6"/>
        <v>10.999999956053479</v>
      </c>
      <c r="K37" s="12">
        <f t="shared" si="7"/>
        <v>8.014390382027034E-2</v>
      </c>
      <c r="L37" s="12">
        <f t="shared" si="8"/>
        <v>5.9270085516613369E-4</v>
      </c>
      <c r="M37" s="12">
        <f t="shared" si="9"/>
        <v>0</v>
      </c>
      <c r="N37" s="18">
        <f t="shared" si="4"/>
        <v>8.0736604675436474E-2</v>
      </c>
    </row>
    <row r="38" spans="1:14">
      <c r="A38" s="13">
        <v>216</v>
      </c>
      <c r="B38" s="13">
        <v>226</v>
      </c>
      <c r="C38" s="14" t="s">
        <v>89</v>
      </c>
      <c r="D38" s="15">
        <v>1.0844017966227587E-2</v>
      </c>
      <c r="E38" s="15">
        <v>8.740793057919131E-4</v>
      </c>
      <c r="F38" s="15">
        <v>1.7337314223395864E-6</v>
      </c>
      <c r="G38" s="16">
        <v>1.5515577424926743</v>
      </c>
      <c r="H38" s="16">
        <v>0.65759551662712434</v>
      </c>
      <c r="I38" s="16">
        <v>6.7908466233195961</v>
      </c>
      <c r="J38" s="11">
        <f t="shared" si="6"/>
        <v>8.9999998824393952</v>
      </c>
      <c r="K38" s="12">
        <f t="shared" si="7"/>
        <v>1.6825120035230075E-2</v>
      </c>
      <c r="L38" s="12">
        <f t="shared" si="8"/>
        <v>5.7479063266531124E-4</v>
      </c>
      <c r="M38" s="12">
        <f t="shared" si="9"/>
        <v>1.1773504175137861E-5</v>
      </c>
      <c r="N38" s="18">
        <f t="shared" si="4"/>
        <v>1.7411684172070525E-2</v>
      </c>
    </row>
    <row r="39" spans="1:14">
      <c r="A39" s="13">
        <v>219</v>
      </c>
      <c r="B39" s="13">
        <v>223</v>
      </c>
      <c r="C39" s="14" t="s">
        <v>90</v>
      </c>
      <c r="D39" s="15">
        <v>9.1178321164769871E-3</v>
      </c>
      <c r="E39" s="15">
        <v>8.0669067827843536E-4</v>
      </c>
      <c r="F39" s="15">
        <v>0</v>
      </c>
      <c r="G39" s="16">
        <v>0.71937691307162055</v>
      </c>
      <c r="H39" s="16">
        <v>0.42778043121666703</v>
      </c>
      <c r="I39" s="16">
        <v>1.8528426729420366</v>
      </c>
      <c r="J39" s="11">
        <f t="shared" si="6"/>
        <v>3.0000000172303243</v>
      </c>
      <c r="K39" s="12">
        <f t="shared" si="7"/>
        <v>6.5591579218564951E-3</v>
      </c>
      <c r="L39" s="12">
        <f t="shared" si="8"/>
        <v>3.4508648621241471E-4</v>
      </c>
      <c r="M39" s="12">
        <f t="shared" si="9"/>
        <v>0</v>
      </c>
      <c r="N39" s="18">
        <f t="shared" si="4"/>
        <v>6.9042444080689097E-3</v>
      </c>
    </row>
    <row r="40" spans="1:14">
      <c r="A40" s="13">
        <v>220</v>
      </c>
      <c r="B40" s="13">
        <v>223</v>
      </c>
      <c r="C40" s="14" t="s">
        <v>91</v>
      </c>
      <c r="D40" s="15">
        <v>1.1135272219853503E-2</v>
      </c>
      <c r="E40" s="15">
        <v>6.4817422837742792E-4</v>
      </c>
      <c r="F40" s="15">
        <v>0</v>
      </c>
      <c r="G40" s="16">
        <v>0.56153151902918552</v>
      </c>
      <c r="H40" s="16">
        <v>0.56170912469954826</v>
      </c>
      <c r="I40" s="16">
        <v>0.87675839436725489</v>
      </c>
      <c r="J40" s="11">
        <f t="shared" si="6"/>
        <v>1.9999990380959889</v>
      </c>
      <c r="K40" s="12">
        <f t="shared" si="7"/>
        <v>6.2528063244178282E-3</v>
      </c>
      <c r="L40" s="12">
        <f t="shared" si="8"/>
        <v>3.6408537847469011E-4</v>
      </c>
      <c r="M40" s="12">
        <f t="shared" si="9"/>
        <v>0</v>
      </c>
      <c r="N40" s="18">
        <f t="shared" si="4"/>
        <v>6.6168917028925182E-3</v>
      </c>
    </row>
    <row r="41" spans="1:14">
      <c r="A41" s="13">
        <v>221</v>
      </c>
      <c r="B41" s="13">
        <v>227</v>
      </c>
      <c r="C41" s="14" t="s">
        <v>92</v>
      </c>
      <c r="D41" s="15">
        <v>2.2115110836545507E-2</v>
      </c>
      <c r="E41" s="15">
        <v>4.2766781937366913E-4</v>
      </c>
      <c r="F41" s="15">
        <v>0</v>
      </c>
      <c r="G41" s="16">
        <v>0.94119142040341186</v>
      </c>
      <c r="H41" s="16">
        <v>1.0515531966943239</v>
      </c>
      <c r="I41" s="16">
        <v>3.0072553281118246</v>
      </c>
      <c r="J41" s="11">
        <f t="shared" si="6"/>
        <v>4.9999999452095603</v>
      </c>
      <c r="K41" s="12">
        <f t="shared" si="7"/>
        <v>2.0814552580627151E-2</v>
      </c>
      <c r="L41" s="12">
        <f t="shared" si="8"/>
        <v>4.4971546258567246E-4</v>
      </c>
      <c r="M41" s="12">
        <f t="shared" si="9"/>
        <v>0</v>
      </c>
      <c r="N41" s="18">
        <f t="shared" si="4"/>
        <v>2.1264268043212822E-2</v>
      </c>
    </row>
    <row r="42" spans="1:14">
      <c r="A42" s="13">
        <v>224</v>
      </c>
      <c r="B42" s="13">
        <v>232</v>
      </c>
      <c r="C42" s="14" t="s">
        <v>93</v>
      </c>
      <c r="D42" s="15">
        <v>7.4794699157355829E-2</v>
      </c>
      <c r="E42" s="15">
        <v>1.0547841431119301E-6</v>
      </c>
      <c r="F42" s="15">
        <v>4.7622392110413253E-7</v>
      </c>
      <c r="G42" s="16">
        <v>0.1800971763041089</v>
      </c>
      <c r="H42" s="16">
        <v>6.1259296327007977</v>
      </c>
      <c r="I42" s="16">
        <v>0.69397320267129259</v>
      </c>
      <c r="J42" s="11">
        <f t="shared" si="6"/>
        <v>7.0000000116761996</v>
      </c>
      <c r="K42" s="12">
        <f t="shared" si="7"/>
        <v>1.3470314120755097E-2</v>
      </c>
      <c r="L42" s="12">
        <f t="shared" si="8"/>
        <v>6.4615334383922917E-6</v>
      </c>
      <c r="M42" s="12">
        <f t="shared" si="9"/>
        <v>3.3048663971731581E-7</v>
      </c>
      <c r="N42" s="18">
        <f t="shared" si="4"/>
        <v>1.3477106140833207E-2</v>
      </c>
    </row>
    <row r="43" spans="1:14">
      <c r="A43" s="13">
        <v>228</v>
      </c>
      <c r="B43" s="13">
        <v>233</v>
      </c>
      <c r="C43" s="14" t="s">
        <v>94</v>
      </c>
      <c r="D43" s="15">
        <v>0.52976213981333375</v>
      </c>
      <c r="E43" s="15">
        <v>2.2856474230616569E-2</v>
      </c>
      <c r="F43" s="15">
        <v>9.815866927659296E-7</v>
      </c>
      <c r="G43" s="16">
        <v>0</v>
      </c>
      <c r="H43" s="16">
        <v>6.6782210890777585E-2</v>
      </c>
      <c r="I43" s="16">
        <v>3.9332178144373278</v>
      </c>
      <c r="J43" s="11">
        <f t="shared" si="6"/>
        <v>4.0000000253281049</v>
      </c>
      <c r="K43" s="12">
        <f t="shared" si="7"/>
        <v>0</v>
      </c>
      <c r="L43" s="12">
        <f t="shared" si="8"/>
        <v>1.526405882288659E-3</v>
      </c>
      <c r="M43" s="12">
        <f t="shared" si="9"/>
        <v>3.8607942664015746E-6</v>
      </c>
      <c r="N43" s="18">
        <f t="shared" si="4"/>
        <v>1.5302666765550606E-3</v>
      </c>
    </row>
    <row r="44" spans="1:14">
      <c r="A44" s="13">
        <v>234</v>
      </c>
      <c r="B44" s="13">
        <v>243</v>
      </c>
      <c r="C44" s="14" t="s">
        <v>95</v>
      </c>
      <c r="D44" s="15">
        <v>2.1622284972081553E-2</v>
      </c>
      <c r="E44" s="15">
        <v>7.3461161893359733E-4</v>
      </c>
      <c r="F44" s="15">
        <v>1.095704949544768E-6</v>
      </c>
      <c r="G44" s="16">
        <v>1.1267534311388701</v>
      </c>
      <c r="H44" s="16">
        <v>0.66934094620795437</v>
      </c>
      <c r="I44" s="16">
        <v>5.2039056709209737</v>
      </c>
      <c r="J44" s="11">
        <f t="shared" si="6"/>
        <v>7.0000000482677986</v>
      </c>
      <c r="K44" s="12">
        <f t="shared" si="7"/>
        <v>2.4362983781355315E-2</v>
      </c>
      <c r="L44" s="12">
        <f t="shared" si="8"/>
        <v>4.9170563611237127E-4</v>
      </c>
      <c r="M44" s="12">
        <f t="shared" si="9"/>
        <v>5.7019452005921972E-6</v>
      </c>
      <c r="N44" s="18">
        <f t="shared" si="4"/>
        <v>2.4860391362668276E-2</v>
      </c>
    </row>
    <row r="45" spans="1:14">
      <c r="A45" s="13">
        <v>243</v>
      </c>
      <c r="B45" s="13">
        <v>254</v>
      </c>
      <c r="C45" s="14" t="s">
        <v>96</v>
      </c>
      <c r="D45" s="15">
        <v>4.4745620874157607E-2</v>
      </c>
      <c r="E45" s="15">
        <v>9.8775603889852873E-6</v>
      </c>
      <c r="F45" s="15">
        <v>5.6810993360243004E-6</v>
      </c>
      <c r="G45" s="16">
        <v>3.1101657186259946</v>
      </c>
      <c r="H45" s="16">
        <v>0.92866322466599605</v>
      </c>
      <c r="I45" s="16">
        <v>5.961171084107618</v>
      </c>
      <c r="J45" s="11">
        <f t="shared" si="6"/>
        <v>10.000000027399608</v>
      </c>
      <c r="K45" s="12">
        <f t="shared" si="7"/>
        <v>0.13916629610144068</v>
      </c>
      <c r="L45" s="12">
        <f t="shared" si="8"/>
        <v>9.1729270826681867E-6</v>
      </c>
      <c r="M45" s="12">
        <f t="shared" si="9"/>
        <v>3.386600508785105E-5</v>
      </c>
      <c r="N45" s="18">
        <f t="shared" si="4"/>
        <v>0.13920933503361119</v>
      </c>
    </row>
    <row r="46" spans="1:14">
      <c r="A46" s="9">
        <v>244</v>
      </c>
      <c r="B46" s="9">
        <v>255</v>
      </c>
      <c r="C46" s="10" t="s">
        <v>52</v>
      </c>
      <c r="D46" s="15">
        <v>4.0206566670272746E-2</v>
      </c>
      <c r="E46" s="15">
        <v>1.997600370051943E-6</v>
      </c>
      <c r="F46" s="15">
        <v>1.997600370051943E-6</v>
      </c>
      <c r="G46" s="16">
        <v>0.74495823777561487</v>
      </c>
      <c r="H46" s="16">
        <v>0.92866412175728352</v>
      </c>
      <c r="I46" s="16">
        <v>8.3263777297041397</v>
      </c>
      <c r="J46" s="11">
        <f t="shared" si="6"/>
        <v>10.000000089237037</v>
      </c>
      <c r="K46" s="12">
        <f t="shared" si="7"/>
        <v>2.9952213053694155E-2</v>
      </c>
      <c r="L46" s="12">
        <f t="shared" si="8"/>
        <v>1.8550997932763123E-6</v>
      </c>
      <c r="M46" s="12">
        <f t="shared" si="9"/>
        <v>1.6632775234049246E-5</v>
      </c>
      <c r="N46" s="18">
        <f t="shared" si="4"/>
        <v>2.9970700928721481E-2</v>
      </c>
    </row>
    <row r="47" spans="1:14">
      <c r="A47" s="7">
        <v>256</v>
      </c>
      <c r="B47" s="7">
        <v>267</v>
      </c>
      <c r="C47" s="8" t="s">
        <v>53</v>
      </c>
      <c r="D47" s="15">
        <v>4.2896342609503951E-2</v>
      </c>
      <c r="E47" s="15">
        <v>0</v>
      </c>
      <c r="F47" s="15">
        <v>0</v>
      </c>
      <c r="G47" s="16">
        <v>2.4416273614855606</v>
      </c>
      <c r="H47" s="16">
        <v>0.21463930210474391</v>
      </c>
      <c r="I47" s="16">
        <v>7.3437334368944596</v>
      </c>
      <c r="J47" s="11">
        <f t="shared" si="6"/>
        <v>10.000000100484764</v>
      </c>
      <c r="K47" s="12">
        <f t="shared" si="7"/>
        <v>0.10473688382302376</v>
      </c>
      <c r="L47" s="12">
        <f t="shared" si="8"/>
        <v>0</v>
      </c>
      <c r="M47" s="12">
        <f t="shared" si="9"/>
        <v>0</v>
      </c>
      <c r="N47" s="18">
        <f t="shared" si="4"/>
        <v>0.10473688382302376</v>
      </c>
    </row>
    <row r="48" spans="1:14">
      <c r="A48" s="9">
        <v>257</v>
      </c>
      <c r="B48" s="9">
        <v>267</v>
      </c>
      <c r="C48" s="10" t="s">
        <v>55</v>
      </c>
      <c r="D48" s="15">
        <v>4.4757316628043747E-2</v>
      </c>
      <c r="E48" s="15">
        <v>1.9800810672784534E-4</v>
      </c>
      <c r="F48" s="15">
        <v>0</v>
      </c>
      <c r="G48" s="16">
        <v>2.3832065416264907</v>
      </c>
      <c r="H48" s="16">
        <v>9.2892947845860441E-2</v>
      </c>
      <c r="I48" s="16">
        <v>6.5239005456188242</v>
      </c>
      <c r="J48" s="11">
        <f t="shared" si="6"/>
        <v>9.0000000350911762</v>
      </c>
      <c r="K48" s="12">
        <f t="shared" si="7"/>
        <v>0.10666592977360197</v>
      </c>
      <c r="L48" s="12">
        <f t="shared" si="8"/>
        <v>1.8393556731327304E-5</v>
      </c>
      <c r="M48" s="12">
        <f t="shared" si="9"/>
        <v>0</v>
      </c>
      <c r="N48" s="18">
        <f t="shared" si="4"/>
        <v>0.1066843233303333</v>
      </c>
    </row>
    <row r="49" spans="1:14">
      <c r="A49" s="7">
        <v>266</v>
      </c>
      <c r="B49" s="7">
        <v>273</v>
      </c>
      <c r="C49" s="8" t="s">
        <v>57</v>
      </c>
      <c r="D49" s="15">
        <v>0.48881800929602415</v>
      </c>
      <c r="E49" s="15">
        <v>5.8153240846909801E-4</v>
      </c>
      <c r="F49" s="15">
        <v>9.6489643983780661E-7</v>
      </c>
      <c r="G49" s="16">
        <v>0.21357816324377293</v>
      </c>
      <c r="H49" s="16">
        <v>0</v>
      </c>
      <c r="I49" s="16">
        <v>5.7864218818341664</v>
      </c>
      <c r="J49" s="11">
        <f t="shared" si="6"/>
        <v>6.0000000450779396</v>
      </c>
      <c r="K49" s="12">
        <f t="shared" si="7"/>
        <v>0.10440085258592235</v>
      </c>
      <c r="L49" s="12">
        <f t="shared" si="8"/>
        <v>0</v>
      </c>
      <c r="M49" s="12">
        <f t="shared" si="9"/>
        <v>5.5832978731813682E-6</v>
      </c>
      <c r="N49" s="18">
        <f t="shared" si="4"/>
        <v>0.10440643588379554</v>
      </c>
    </row>
    <row r="50" spans="1:14">
      <c r="A50" s="9">
        <v>270</v>
      </c>
      <c r="B50" s="9">
        <v>275</v>
      </c>
      <c r="C50" s="10" t="s">
        <v>59</v>
      </c>
      <c r="D50" s="15">
        <v>0.26325592082409865</v>
      </c>
      <c r="E50" s="15">
        <v>0</v>
      </c>
      <c r="F50" s="15">
        <v>0</v>
      </c>
      <c r="G50" s="16">
        <v>0.35178985273762425</v>
      </c>
      <c r="H50" s="16">
        <v>0</v>
      </c>
      <c r="I50" s="16">
        <v>3.6482101325677663</v>
      </c>
      <c r="J50" s="11">
        <f t="shared" si="6"/>
        <v>3.9999999853053905</v>
      </c>
      <c r="K50" s="12">
        <f t="shared" si="7"/>
        <v>9.2610761619017337E-2</v>
      </c>
      <c r="L50" s="12">
        <f t="shared" si="8"/>
        <v>0</v>
      </c>
      <c r="M50" s="12">
        <f t="shared" si="9"/>
        <v>0</v>
      </c>
      <c r="N50" s="18">
        <f t="shared" si="4"/>
        <v>9.2610761619017337E-2</v>
      </c>
    </row>
    <row r="51" spans="1:14">
      <c r="A51" s="9">
        <v>274</v>
      </c>
      <c r="B51" s="9">
        <v>290</v>
      </c>
      <c r="C51" s="10" t="s">
        <v>60</v>
      </c>
      <c r="D51" s="15">
        <v>4.8087299062726782E-2</v>
      </c>
      <c r="E51" s="15">
        <v>9.0360883215549098E-7</v>
      </c>
      <c r="F51" s="15">
        <v>0</v>
      </c>
      <c r="G51" s="16">
        <v>1.0229575491337182</v>
      </c>
      <c r="H51" s="16">
        <v>9.5</v>
      </c>
      <c r="I51" s="16">
        <v>2.5</v>
      </c>
      <c r="J51" s="11">
        <f t="shared" si="6"/>
        <v>13.022957549133718</v>
      </c>
      <c r="K51" s="12">
        <f t="shared" si="7"/>
        <v>4.9191265593667134E-2</v>
      </c>
      <c r="L51" s="12">
        <f t="shared" si="8"/>
        <v>8.5842839054771638E-6</v>
      </c>
      <c r="M51" s="12">
        <f t="shared" si="9"/>
        <v>0</v>
      </c>
      <c r="N51" s="18">
        <f t="shared" si="4"/>
        <v>4.9199849877572609E-2</v>
      </c>
    </row>
    <row r="52" spans="1:14">
      <c r="A52" s="9">
        <v>276</v>
      </c>
      <c r="B52" s="9">
        <v>290</v>
      </c>
      <c r="C52" s="10" t="s">
        <v>62</v>
      </c>
      <c r="D52" s="15">
        <v>6.2898153630430872E-2</v>
      </c>
      <c r="E52" s="15">
        <v>6.8335308251341194E-4</v>
      </c>
      <c r="F52" s="15">
        <v>0</v>
      </c>
      <c r="G52" s="16">
        <v>0.73754957647966579</v>
      </c>
      <c r="H52" s="16">
        <v>0.52489571521132694</v>
      </c>
      <c r="I52" s="16">
        <v>9.7375546894267995</v>
      </c>
      <c r="J52" s="11">
        <f t="shared" si="6"/>
        <v>10.999999981117792</v>
      </c>
      <c r="K52" s="12">
        <f t="shared" si="7"/>
        <v>4.6390506571477245E-2</v>
      </c>
      <c r="L52" s="12">
        <f t="shared" si="8"/>
        <v>3.5868910498774228E-4</v>
      </c>
      <c r="M52" s="12">
        <f t="shared" si="9"/>
        <v>0</v>
      </c>
      <c r="N52" s="18">
        <f t="shared" si="4"/>
        <v>4.6749195676464989E-2</v>
      </c>
    </row>
    <row r="53" spans="1:14">
      <c r="A53" s="7">
        <v>279</v>
      </c>
      <c r="B53" s="7">
        <v>292</v>
      </c>
      <c r="C53" s="8" t="s">
        <v>64</v>
      </c>
      <c r="D53" s="15">
        <v>4.5687555379646631E-2</v>
      </c>
      <c r="E53" s="15">
        <v>1.6438843719971738E-6</v>
      </c>
      <c r="F53" s="15">
        <v>0</v>
      </c>
      <c r="G53" s="16">
        <v>0.739258858904695</v>
      </c>
      <c r="H53" s="16">
        <v>0.92949129291551269</v>
      </c>
      <c r="I53" s="16">
        <v>8.3312497842657329</v>
      </c>
      <c r="J53" s="11">
        <f t="shared" si="6"/>
        <v>9.9999999360859402</v>
      </c>
      <c r="K53" s="12">
        <f t="shared" si="7"/>
        <v>3.3774930056102631E-2</v>
      </c>
      <c r="L53" s="12">
        <f t="shared" si="8"/>
        <v>1.5279762103312586E-6</v>
      </c>
      <c r="M53" s="12">
        <f t="shared" si="9"/>
        <v>0</v>
      </c>
      <c r="N53" s="18">
        <f t="shared" si="4"/>
        <v>3.377645803231296E-2</v>
      </c>
    </row>
    <row r="54" spans="1:14">
      <c r="A54" s="7">
        <v>293</v>
      </c>
      <c r="B54" s="7">
        <v>296</v>
      </c>
      <c r="C54" s="8" t="s">
        <v>66</v>
      </c>
      <c r="D54" s="15">
        <v>3.3263615778231399E-2</v>
      </c>
      <c r="E54" s="15">
        <v>1.4903247486268617E-5</v>
      </c>
      <c r="F54" s="15">
        <v>6.8999434288335001E-6</v>
      </c>
      <c r="G54" s="16">
        <v>7.8784688281957851E-2</v>
      </c>
      <c r="H54" s="16">
        <v>4.2189299755135143E-3</v>
      </c>
      <c r="I54" s="16">
        <v>1.9169954143272177</v>
      </c>
      <c r="J54" s="11">
        <f t="shared" si="6"/>
        <v>1.999999032584689</v>
      </c>
      <c r="K54" s="12">
        <f t="shared" si="7"/>
        <v>2.6206636002187758E-3</v>
      </c>
      <c r="L54" s="12">
        <f t="shared" si="8"/>
        <v>6.2875757552315104E-8</v>
      </c>
      <c r="M54" s="12">
        <f t="shared" si="9"/>
        <v>1.3227159912191039E-5</v>
      </c>
      <c r="N54" s="18">
        <f t="shared" si="4"/>
        <v>2.633953635888519E-3</v>
      </c>
    </row>
    <row r="55" spans="1:14">
      <c r="A55" s="9">
        <v>293</v>
      </c>
      <c r="B55" s="9">
        <v>301</v>
      </c>
      <c r="C55" s="10" t="s">
        <v>68</v>
      </c>
      <c r="D55" s="15">
        <v>0.10088660701337553</v>
      </c>
      <c r="E55" s="15">
        <v>4.0841322277315165E-4</v>
      </c>
      <c r="F55" s="15">
        <v>5.4951818376007992E-7</v>
      </c>
      <c r="G55" s="16">
        <v>0.22395556393215843</v>
      </c>
      <c r="H55" s="16">
        <v>0.15008468275228071</v>
      </c>
      <c r="I55" s="16">
        <v>6.6259598574372003</v>
      </c>
      <c r="J55" s="11">
        <f t="shared" si="6"/>
        <v>7.0000001041216393</v>
      </c>
      <c r="K55" s="12">
        <f t="shared" si="7"/>
        <v>2.2594116966882564E-2</v>
      </c>
      <c r="L55" s="12">
        <f t="shared" si="8"/>
        <v>6.1296568971745007E-5</v>
      </c>
      <c r="M55" s="12">
        <f t="shared" si="9"/>
        <v>3.6410854265260884E-6</v>
      </c>
      <c r="N55" s="18">
        <f t="shared" si="4"/>
        <v>2.2659054621280834E-2</v>
      </c>
    </row>
    <row r="56" spans="1:14">
      <c r="A56" s="7">
        <v>296</v>
      </c>
      <c r="B56" s="7">
        <v>303</v>
      </c>
      <c r="C56" s="8" t="s">
        <v>70</v>
      </c>
      <c r="D56" s="15">
        <v>9.7246866436711654E-2</v>
      </c>
      <c r="E56" s="15">
        <v>3.922577531741232E-5</v>
      </c>
      <c r="F56" s="15">
        <v>2.2848532908921769E-7</v>
      </c>
      <c r="G56" s="16">
        <v>0.39214784826916943</v>
      </c>
      <c r="H56" s="16">
        <v>4.1680215227176609E-3</v>
      </c>
      <c r="I56" s="16">
        <v>5.6036881262741618</v>
      </c>
      <c r="J56" s="11">
        <f t="shared" si="6"/>
        <v>6.0000039960660487</v>
      </c>
      <c r="K56" s="12">
        <f t="shared" si="7"/>
        <v>3.8135149424075789E-2</v>
      </c>
      <c r="L56" s="12">
        <f t="shared" si="8"/>
        <v>1.6349387576826173E-7</v>
      </c>
      <c r="M56" s="12">
        <f t="shared" si="9"/>
        <v>1.2803605256450934E-6</v>
      </c>
      <c r="N56" s="18">
        <f t="shared" si="4"/>
        <v>3.8136593278477203E-2</v>
      </c>
    </row>
    <row r="57" spans="1:14">
      <c r="A57" s="7">
        <v>297</v>
      </c>
      <c r="B57" s="7">
        <v>304</v>
      </c>
      <c r="C57" s="8" t="s">
        <v>71</v>
      </c>
      <c r="D57" s="15">
        <v>0.48881903171494667</v>
      </c>
      <c r="E57" s="15">
        <v>5.8068597841349806E-4</v>
      </c>
      <c r="F57" s="15">
        <v>9.6489643983780661E-7</v>
      </c>
      <c r="G57" s="16">
        <v>0.26829440305811081</v>
      </c>
      <c r="H57" s="16">
        <v>0</v>
      </c>
      <c r="I57" s="16">
        <v>5.7317056406756599</v>
      </c>
      <c r="J57" s="11">
        <f t="shared" si="6"/>
        <v>6.0000000437337704</v>
      </c>
      <c r="K57" s="12">
        <f t="shared" si="7"/>
        <v>0.13114741031740534</v>
      </c>
      <c r="L57" s="12">
        <f t="shared" si="8"/>
        <v>0</v>
      </c>
      <c r="M57" s="12">
        <f t="shared" si="9"/>
        <v>5.5305023668862185E-6</v>
      </c>
      <c r="N57" s="18">
        <f t="shared" si="4"/>
        <v>0.13115294081977222</v>
      </c>
    </row>
    <row r="58" spans="1:14">
      <c r="A58" s="9">
        <v>304</v>
      </c>
      <c r="B58" s="9">
        <v>307</v>
      </c>
      <c r="C58" s="10" t="s">
        <v>73</v>
      </c>
      <c r="D58" s="15">
        <v>8.0820063073569811E-3</v>
      </c>
      <c r="E58" s="15">
        <v>3.9927089781983571E-5</v>
      </c>
      <c r="F58" s="15">
        <v>1.0746246079320144E-5</v>
      </c>
      <c r="G58" s="16">
        <v>0.6819579069771452</v>
      </c>
      <c r="H58" s="16">
        <v>4.2122966474843274E-3</v>
      </c>
      <c r="I58" s="16">
        <v>1.3138288186528844</v>
      </c>
      <c r="J58" s="11">
        <f t="shared" si="6"/>
        <v>1.9999990222775139</v>
      </c>
      <c r="K58" s="12">
        <f t="shared" si="7"/>
        <v>5.5115881055412532E-3</v>
      </c>
      <c r="L58" s="12">
        <f t="shared" si="8"/>
        <v>1.6818474643245513E-7</v>
      </c>
      <c r="M58" s="12">
        <f t="shared" si="9"/>
        <v>1.4118727791346375E-5</v>
      </c>
      <c r="N58" s="18">
        <f t="shared" si="4"/>
        <v>5.5258750180790326E-3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DAD4-C5B5-AF42-8A11-ED7C51840028}">
  <dimension ref="A1:N58"/>
  <sheetViews>
    <sheetView topLeftCell="A39" workbookViewId="0">
      <selection activeCell="A6" sqref="A6"/>
    </sheetView>
  </sheetViews>
  <sheetFormatPr baseColWidth="10" defaultRowHeight="16"/>
  <cols>
    <col min="1" max="2" width="8.33203125" bestFit="1" customWidth="1"/>
    <col min="3" max="3" width="22.5" bestFit="1" customWidth="1"/>
  </cols>
  <sheetData>
    <row r="1" spans="1:14">
      <c r="A1" s="7" t="s">
        <v>97</v>
      </c>
      <c r="B1" s="7" t="s">
        <v>98</v>
      </c>
      <c r="C1" s="8" t="s">
        <v>99</v>
      </c>
      <c r="D1" s="8" t="s">
        <v>3</v>
      </c>
      <c r="E1" s="8" t="s">
        <v>4</v>
      </c>
      <c r="F1" s="8" t="s">
        <v>5</v>
      </c>
      <c r="G1" s="8" t="s">
        <v>0</v>
      </c>
      <c r="H1" s="8" t="s">
        <v>1</v>
      </c>
      <c r="I1" s="8" t="s">
        <v>2</v>
      </c>
      <c r="J1" s="8" t="s">
        <v>48</v>
      </c>
      <c r="K1" s="8" t="s">
        <v>45</v>
      </c>
      <c r="L1" s="8" t="s">
        <v>46</v>
      </c>
      <c r="M1" s="8" t="s">
        <v>47</v>
      </c>
      <c r="N1" s="17" t="s">
        <v>101</v>
      </c>
    </row>
    <row r="2" spans="1:14">
      <c r="A2" s="7">
        <v>63</v>
      </c>
      <c r="B2" s="7">
        <v>67</v>
      </c>
      <c r="C2" s="8" t="s">
        <v>49</v>
      </c>
      <c r="D2" s="15">
        <v>6.7703064765068197E-2</v>
      </c>
      <c r="E2" s="15">
        <v>5.306865609587532E-2</v>
      </c>
      <c r="F2" s="15">
        <v>2.9019066978016914E-7</v>
      </c>
      <c r="G2" s="16">
        <v>0.13877829368339789</v>
      </c>
      <c r="H2" s="16">
        <v>0</v>
      </c>
      <c r="I2" s="16">
        <v>2.861221706517366</v>
      </c>
      <c r="J2" s="11">
        <f t="shared" ref="J2:J21" si="0">SUM(G2:I2)</f>
        <v>3.0000000002007638</v>
      </c>
      <c r="K2" s="12">
        <f t="shared" ref="K2:K33" si="1">D2*G2</f>
        <v>9.3957158052327423E-3</v>
      </c>
      <c r="L2" s="12">
        <f t="shared" ref="L2:L33" si="2">E2*H2</f>
        <v>0</v>
      </c>
      <c r="M2" s="12">
        <f t="shared" ref="M2:M33" si="3">F2*I2</f>
        <v>8.3029984340383299E-7</v>
      </c>
      <c r="N2" s="18">
        <f>SUM(K2:M2)</f>
        <v>9.3965461050761461E-3</v>
      </c>
    </row>
    <row r="3" spans="1:14">
      <c r="A3" s="48">
        <v>72</v>
      </c>
      <c r="B3" s="7">
        <v>76</v>
      </c>
      <c r="C3" s="8" t="s">
        <v>50</v>
      </c>
      <c r="D3" s="15">
        <v>1.9129916539559456E-2</v>
      </c>
      <c r="E3" s="15">
        <v>5.0591120713407503E-4</v>
      </c>
      <c r="F3" s="15">
        <v>3.6936578552353378E-5</v>
      </c>
      <c r="G3" s="16">
        <v>1.1074824200890041</v>
      </c>
      <c r="H3" s="16">
        <v>0.58113253078354676</v>
      </c>
      <c r="I3" s="16">
        <v>0.31138514480506024</v>
      </c>
      <c r="J3" s="11">
        <f t="shared" si="0"/>
        <v>2.0000000956776112</v>
      </c>
      <c r="K3" s="12">
        <f t="shared" si="1"/>
        <v>2.1186046265331975E-2</v>
      </c>
      <c r="L3" s="12">
        <f t="shared" si="2"/>
        <v>2.9400146015358413E-4</v>
      </c>
      <c r="M3" s="12">
        <f t="shared" si="3"/>
        <v>1.1501501861128039E-5</v>
      </c>
      <c r="N3" s="18">
        <f t="shared" ref="N3:N58" si="4">SUM(K3:M3)</f>
        <v>2.1491549227346689E-2</v>
      </c>
    </row>
    <row r="4" spans="1:14">
      <c r="A4" s="48">
        <v>72</v>
      </c>
      <c r="B4" s="7">
        <v>81</v>
      </c>
      <c r="C4" s="8" t="s">
        <v>7</v>
      </c>
      <c r="D4" s="15">
        <v>2.1265086086901447E-2</v>
      </c>
      <c r="E4" s="15">
        <v>1.7754707915245829E-2</v>
      </c>
      <c r="F4" s="15">
        <v>5.152562653826988E-5</v>
      </c>
      <c r="G4" s="16">
        <v>2</v>
      </c>
      <c r="H4" s="16">
        <v>0</v>
      </c>
      <c r="I4" s="16">
        <v>5</v>
      </c>
      <c r="J4" s="11">
        <f t="shared" si="0"/>
        <v>7</v>
      </c>
      <c r="K4" s="12">
        <f t="shared" si="1"/>
        <v>4.2530172173802894E-2</v>
      </c>
      <c r="L4" s="12">
        <f t="shared" si="2"/>
        <v>0</v>
      </c>
      <c r="M4" s="12">
        <f t="shared" si="3"/>
        <v>2.5762813269134942E-4</v>
      </c>
      <c r="N4" s="18">
        <f t="shared" si="4"/>
        <v>4.2787800306494241E-2</v>
      </c>
    </row>
    <row r="5" spans="1:14">
      <c r="A5" s="49">
        <v>72</v>
      </c>
      <c r="B5" s="9">
        <v>82</v>
      </c>
      <c r="C5" s="10" t="s">
        <v>77</v>
      </c>
      <c r="D5" s="15">
        <v>2.5317817254902408E-2</v>
      </c>
      <c r="E5" s="21">
        <v>3.7535503607639677E-4</v>
      </c>
      <c r="F5" s="15">
        <v>1.3955857357493729E-5</v>
      </c>
      <c r="G5" s="16">
        <v>1.2385010461632822</v>
      </c>
      <c r="H5" s="16">
        <v>0.54676199512771273</v>
      </c>
      <c r="I5" s="16">
        <v>6.214736855184575</v>
      </c>
      <c r="J5" s="11">
        <f t="shared" si="0"/>
        <v>7.9999998964755701</v>
      </c>
      <c r="K5" s="12">
        <f t="shared" si="1"/>
        <v>3.1356143156767428E-2</v>
      </c>
      <c r="L5" s="12">
        <f t="shared" si="2"/>
        <v>2.0522986840636529E-4</v>
      </c>
      <c r="M5" s="12">
        <f t="shared" si="3"/>
        <v>8.6731981065315094E-5</v>
      </c>
      <c r="N5" s="18">
        <f t="shared" si="4"/>
        <v>3.1648105006239102E-2</v>
      </c>
    </row>
    <row r="6" spans="1:14">
      <c r="A6" s="48">
        <v>72</v>
      </c>
      <c r="B6" s="13">
        <v>84</v>
      </c>
      <c r="C6" s="14" t="s">
        <v>79</v>
      </c>
      <c r="D6" s="15">
        <v>4.5287271767353428E-2</v>
      </c>
      <c r="E6" s="15">
        <v>2.6476489607974167E-4</v>
      </c>
      <c r="F6" s="15">
        <v>0</v>
      </c>
      <c r="G6" s="16">
        <v>1.9484309652664313</v>
      </c>
      <c r="H6" s="16">
        <v>3.3104324948331896</v>
      </c>
      <c r="I6" s="16">
        <v>4.7411366497777845</v>
      </c>
      <c r="J6" s="11">
        <f t="shared" si="0"/>
        <v>10.000000109877405</v>
      </c>
      <c r="K6" s="12">
        <f t="shared" si="1"/>
        <v>8.8239122643947648E-2</v>
      </c>
      <c r="L6" s="12">
        <f t="shared" si="2"/>
        <v>8.764863154735094E-4</v>
      </c>
      <c r="M6" s="12">
        <f t="shared" si="3"/>
        <v>0</v>
      </c>
      <c r="N6" s="18">
        <f t="shared" si="4"/>
        <v>8.9115608959421153E-2</v>
      </c>
    </row>
    <row r="7" spans="1:14">
      <c r="A7" s="13">
        <v>77</v>
      </c>
      <c r="B7" s="13">
        <v>82</v>
      </c>
      <c r="C7" s="14" t="s">
        <v>80</v>
      </c>
      <c r="D7" s="15">
        <v>6.3750824403958073E-2</v>
      </c>
      <c r="E7" s="15">
        <v>7.919597426410891E-4</v>
      </c>
      <c r="F7" s="15">
        <v>2.8524732446984961E-6</v>
      </c>
      <c r="G7" s="16">
        <v>0.19278613916820564</v>
      </c>
      <c r="H7" s="16">
        <v>0</v>
      </c>
      <c r="I7" s="16">
        <v>3.8072139141877237</v>
      </c>
      <c r="J7" s="11">
        <f t="shared" si="0"/>
        <v>4.0000000533559295</v>
      </c>
      <c r="K7" s="12">
        <f t="shared" si="1"/>
        <v>1.2290275305629301E-2</v>
      </c>
      <c r="L7" s="12">
        <f t="shared" si="2"/>
        <v>0</v>
      </c>
      <c r="M7" s="12">
        <f t="shared" si="3"/>
        <v>1.0859975827064318E-5</v>
      </c>
      <c r="N7" s="18">
        <f t="shared" si="4"/>
        <v>1.2301135281456365E-2</v>
      </c>
    </row>
    <row r="8" spans="1:14">
      <c r="A8" s="13">
        <v>77</v>
      </c>
      <c r="B8" s="13">
        <v>84</v>
      </c>
      <c r="C8" s="14" t="s">
        <v>82</v>
      </c>
      <c r="D8" s="15">
        <v>4.4200403732081381E-2</v>
      </c>
      <c r="E8" s="15">
        <v>1.2679767076951122E-6</v>
      </c>
      <c r="F8" s="15">
        <v>0</v>
      </c>
      <c r="G8" s="16">
        <v>0.18392665435096467</v>
      </c>
      <c r="H8" s="16">
        <v>5.8160733456478315</v>
      </c>
      <c r="I8" s="16">
        <v>0</v>
      </c>
      <c r="J8" s="11">
        <f t="shared" si="0"/>
        <v>5.9999999999987965</v>
      </c>
      <c r="K8" s="12">
        <f t="shared" si="1"/>
        <v>8.1296323794036209E-3</v>
      </c>
      <c r="L8" s="12">
        <f t="shared" si="2"/>
        <v>7.3746455325278337E-6</v>
      </c>
      <c r="M8" s="12">
        <f t="shared" si="3"/>
        <v>0</v>
      </c>
      <c r="N8" s="18">
        <f t="shared" si="4"/>
        <v>8.1370070249361486E-3</v>
      </c>
    </row>
    <row r="9" spans="1:14">
      <c r="A9" s="13">
        <v>79</v>
      </c>
      <c r="B9" s="13">
        <v>84</v>
      </c>
      <c r="C9" s="14" t="s">
        <v>85</v>
      </c>
      <c r="D9" s="15">
        <v>4.4363297867299832E-2</v>
      </c>
      <c r="E9" s="15">
        <v>3.0169449140481915E-4</v>
      </c>
      <c r="F9" s="15">
        <v>0</v>
      </c>
      <c r="G9" s="16">
        <v>0.11926441807737863</v>
      </c>
      <c r="H9" s="16">
        <v>0</v>
      </c>
      <c r="I9" s="16">
        <v>3.8807356282844592</v>
      </c>
      <c r="J9" s="11">
        <f t="shared" si="0"/>
        <v>4.0000000463618379</v>
      </c>
      <c r="K9" s="12">
        <f t="shared" si="1"/>
        <v>5.2909629041369265E-3</v>
      </c>
      <c r="L9" s="12">
        <f t="shared" si="2"/>
        <v>0</v>
      </c>
      <c r="M9" s="12">
        <f t="shared" si="3"/>
        <v>0</v>
      </c>
      <c r="N9" s="18">
        <f t="shared" si="4"/>
        <v>5.2909629041369265E-3</v>
      </c>
    </row>
    <row r="10" spans="1:14">
      <c r="A10" s="13">
        <v>82</v>
      </c>
      <c r="B10" s="13">
        <v>93</v>
      </c>
      <c r="C10" s="14" t="s">
        <v>6</v>
      </c>
      <c r="D10" s="15">
        <v>5.1701964942494336E-2</v>
      </c>
      <c r="E10" s="15">
        <v>2.5036070929602364E-4</v>
      </c>
      <c r="F10" s="15">
        <v>6.3728659010999222E-6</v>
      </c>
      <c r="G10" s="16">
        <v>1.6716124133467172</v>
      </c>
      <c r="H10" s="16">
        <v>2.2090568943051569</v>
      </c>
      <c r="I10" s="16">
        <v>6.11933074659576</v>
      </c>
      <c r="J10" s="11">
        <f t="shared" si="0"/>
        <v>10.000000054247634</v>
      </c>
      <c r="K10" s="12">
        <f t="shared" si="1"/>
        <v>8.642564639229032E-2</v>
      </c>
      <c r="L10" s="12">
        <f t="shared" si="2"/>
        <v>5.5306105093351021E-4</v>
      </c>
      <c r="M10" s="12">
        <f t="shared" si="3"/>
        <v>3.8997674252532448E-5</v>
      </c>
      <c r="N10" s="18">
        <f t="shared" si="4"/>
        <v>8.7017705117476363E-2</v>
      </c>
    </row>
    <row r="11" spans="1:14">
      <c r="A11" s="13">
        <v>87</v>
      </c>
      <c r="B11" s="13">
        <v>93</v>
      </c>
      <c r="C11" s="14" t="s">
        <v>88</v>
      </c>
      <c r="D11" s="15">
        <v>0.52991877262294607</v>
      </c>
      <c r="E11" s="15">
        <v>3.6505736075262711E-4</v>
      </c>
      <c r="F11" s="15">
        <v>5.7040272832665739E-6</v>
      </c>
      <c r="G11" s="16">
        <v>1.2772429384491606</v>
      </c>
      <c r="H11" s="16">
        <v>2.0554746854993442</v>
      </c>
      <c r="I11" s="16">
        <v>1.6672823562188905</v>
      </c>
      <c r="J11" s="11">
        <f t="shared" si="0"/>
        <v>4.9999999801673951</v>
      </c>
      <c r="K11" s="12">
        <f t="shared" si="1"/>
        <v>0.67683501028430426</v>
      </c>
      <c r="L11" s="12">
        <f t="shared" si="2"/>
        <v>7.5036616378222685E-4</v>
      </c>
      <c r="M11" s="12">
        <f t="shared" si="3"/>
        <v>9.5102240487815302E-6</v>
      </c>
      <c r="N11" s="18">
        <f t="shared" si="4"/>
        <v>0.6775948866721353</v>
      </c>
    </row>
    <row r="12" spans="1:14">
      <c r="A12" s="13">
        <v>94</v>
      </c>
      <c r="B12" s="13">
        <v>98</v>
      </c>
      <c r="C12" s="14" t="s">
        <v>11</v>
      </c>
      <c r="D12" s="15">
        <v>0.53062663674694888</v>
      </c>
      <c r="E12" s="15">
        <v>3.5072045953378012E-4</v>
      </c>
      <c r="F12" s="15">
        <v>1.8912041743126317E-6</v>
      </c>
      <c r="G12" s="16">
        <v>0.83449311846559759</v>
      </c>
      <c r="H12" s="16">
        <v>0.82530717817830423</v>
      </c>
      <c r="I12" s="16">
        <v>1.3401997251999129</v>
      </c>
      <c r="J12" s="11">
        <f t="shared" si="0"/>
        <v>3.0000000218438148</v>
      </c>
      <c r="K12" s="12">
        <f t="shared" si="1"/>
        <v>0.44280427683987322</v>
      </c>
      <c r="L12" s="12">
        <f t="shared" si="2"/>
        <v>2.8945211278722221E-4</v>
      </c>
      <c r="M12" s="12">
        <f t="shared" si="3"/>
        <v>2.5345913147107173E-6</v>
      </c>
      <c r="N12" s="18">
        <f t="shared" si="4"/>
        <v>0.44309626354397519</v>
      </c>
    </row>
    <row r="13" spans="1:14">
      <c r="A13" s="13">
        <v>98</v>
      </c>
      <c r="B13" s="13">
        <v>105</v>
      </c>
      <c r="C13" s="14" t="s">
        <v>14</v>
      </c>
      <c r="D13" s="15">
        <v>6.7006943770809652E-2</v>
      </c>
      <c r="E13" s="15">
        <v>6.7006943775772917E-2</v>
      </c>
      <c r="F13" s="15">
        <v>3.8532815198632342E-5</v>
      </c>
      <c r="G13" s="16">
        <v>5.7</v>
      </c>
      <c r="H13" s="16">
        <v>0</v>
      </c>
      <c r="I13" s="16">
        <v>0.3240498903525264</v>
      </c>
      <c r="J13" s="11">
        <f t="shared" si="0"/>
        <v>6.0240498903525266</v>
      </c>
      <c r="K13" s="12">
        <f t="shared" si="1"/>
        <v>0.38193957949361501</v>
      </c>
      <c r="L13" s="12">
        <f t="shared" si="2"/>
        <v>0</v>
      </c>
      <c r="M13" s="12">
        <f t="shared" si="3"/>
        <v>1.2486554540090973E-5</v>
      </c>
      <c r="N13" s="18">
        <f t="shared" si="4"/>
        <v>0.38195206604815513</v>
      </c>
    </row>
    <row r="14" spans="1:14">
      <c r="A14" s="9">
        <v>109</v>
      </c>
      <c r="B14" s="9">
        <v>114</v>
      </c>
      <c r="C14" s="10" t="s">
        <v>51</v>
      </c>
      <c r="D14" s="15">
        <v>4.0171267271820438E-2</v>
      </c>
      <c r="E14" s="15">
        <v>9.1405937956257652E-4</v>
      </c>
      <c r="F14" s="15">
        <v>4.5270135508967767E-5</v>
      </c>
      <c r="G14" s="16">
        <v>0.58383347393520413</v>
      </c>
      <c r="H14" s="16">
        <v>0.3255452219847243</v>
      </c>
      <c r="I14" s="16">
        <v>3.0906213889565612</v>
      </c>
      <c r="J14" s="11">
        <f t="shared" si="0"/>
        <v>4.0000000848764898</v>
      </c>
      <c r="K14" s="12">
        <f t="shared" si="1"/>
        <v>2.3453330523686495E-2</v>
      </c>
      <c r="L14" s="12">
        <f t="shared" si="2"/>
        <v>2.9756766362691833E-4</v>
      </c>
      <c r="M14" s="12">
        <f t="shared" si="3"/>
        <v>1.3991284908497771E-4</v>
      </c>
      <c r="N14" s="18">
        <f t="shared" si="4"/>
        <v>2.3890811036398393E-2</v>
      </c>
    </row>
    <row r="15" spans="1:14">
      <c r="A15" s="7">
        <v>115</v>
      </c>
      <c r="B15" s="7">
        <v>122</v>
      </c>
      <c r="C15" s="8" t="s">
        <v>10</v>
      </c>
      <c r="D15" s="15">
        <v>3.5148399128596602E-2</v>
      </c>
      <c r="E15" s="15">
        <v>2.3668558293561077E-4</v>
      </c>
      <c r="F15" s="15">
        <v>2.1135250400813909E-6</v>
      </c>
      <c r="G15" s="16">
        <v>1.5103946532550641</v>
      </c>
      <c r="H15" s="16">
        <v>1.4420198216935596</v>
      </c>
      <c r="I15" s="16">
        <v>3.0475855642930356</v>
      </c>
      <c r="J15" s="11">
        <f t="shared" si="0"/>
        <v>6.0000000392416588</v>
      </c>
      <c r="K15" s="12">
        <f t="shared" si="1"/>
        <v>5.3087954114307258E-2</v>
      </c>
      <c r="L15" s="12">
        <f t="shared" si="2"/>
        <v>3.4130530210224564E-4</v>
      </c>
      <c r="M15" s="12">
        <f t="shared" si="3"/>
        <v>6.4411484019239069E-6</v>
      </c>
      <c r="N15" s="18">
        <f t="shared" si="4"/>
        <v>5.3435700564811429E-2</v>
      </c>
    </row>
    <row r="16" spans="1:14">
      <c r="A16" s="48">
        <v>119</v>
      </c>
      <c r="B16" s="7">
        <v>125</v>
      </c>
      <c r="C16" s="8" t="s">
        <v>54</v>
      </c>
      <c r="D16" s="15">
        <v>0.52988247637942698</v>
      </c>
      <c r="E16" s="15">
        <v>5.5302292614763257E-2</v>
      </c>
      <c r="F16" s="15">
        <v>5.9305697739727527E-7</v>
      </c>
      <c r="G16" s="16">
        <v>9.1668195474959788E-3</v>
      </c>
      <c r="H16" s="16">
        <v>0.21642845726743004</v>
      </c>
      <c r="I16" s="16">
        <v>4.7744047562272502</v>
      </c>
      <c r="J16" s="11">
        <f t="shared" si="0"/>
        <v>5.0000000330421761</v>
      </c>
      <c r="K16" s="12">
        <f t="shared" si="1"/>
        <v>4.8573370423505074E-3</v>
      </c>
      <c r="L16" s="12">
        <f t="shared" si="2"/>
        <v>1.1968989873965202E-2</v>
      </c>
      <c r="M16" s="12">
        <f t="shared" si="3"/>
        <v>2.8314940535993078E-6</v>
      </c>
      <c r="N16" s="18">
        <f t="shared" si="4"/>
        <v>1.6829158410369308E-2</v>
      </c>
    </row>
    <row r="17" spans="1:14">
      <c r="A17" s="49">
        <v>123</v>
      </c>
      <c r="B17" s="9">
        <v>129</v>
      </c>
      <c r="C17" s="10" t="s">
        <v>56</v>
      </c>
      <c r="D17" s="15">
        <v>0.14707577619376963</v>
      </c>
      <c r="E17" s="15">
        <v>3.2805248162120262E-4</v>
      </c>
      <c r="F17" s="15">
        <v>8.6929958171472491E-6</v>
      </c>
      <c r="G17" s="16">
        <v>0.23170945712672167</v>
      </c>
      <c r="H17" s="16">
        <v>0</v>
      </c>
      <c r="I17" s="16">
        <v>3.7682905984606467</v>
      </c>
      <c r="J17" s="11">
        <f t="shared" si="0"/>
        <v>4.0000000555873685</v>
      </c>
      <c r="K17" s="12">
        <f t="shared" si="1"/>
        <v>3.4078848258349573E-2</v>
      </c>
      <c r="L17" s="12">
        <f t="shared" si="2"/>
        <v>0</v>
      </c>
      <c r="M17" s="12">
        <f t="shared" si="3"/>
        <v>3.2757734410213705E-5</v>
      </c>
      <c r="N17" s="18">
        <f t="shared" si="4"/>
        <v>3.4111605992759787E-2</v>
      </c>
    </row>
    <row r="18" spans="1:14">
      <c r="A18" s="7">
        <v>128</v>
      </c>
      <c r="B18" s="7">
        <v>135</v>
      </c>
      <c r="C18" s="8" t="s">
        <v>58</v>
      </c>
      <c r="D18" s="15">
        <v>7.1572722541365985E-2</v>
      </c>
      <c r="E18" s="15">
        <v>2.3242583051334263E-5</v>
      </c>
      <c r="F18" s="15">
        <v>2.3665135771122909E-5</v>
      </c>
      <c r="G18" s="16">
        <v>1.9780140810439177</v>
      </c>
      <c r="H18" s="16">
        <v>4.0219859306334298</v>
      </c>
      <c r="I18" s="16">
        <v>0</v>
      </c>
      <c r="J18" s="11">
        <f t="shared" si="0"/>
        <v>6.0000000116773471</v>
      </c>
      <c r="K18" s="12">
        <f t="shared" si="1"/>
        <v>0.14157185300547134</v>
      </c>
      <c r="L18" s="12">
        <f t="shared" si="2"/>
        <v>9.3481342024045419E-5</v>
      </c>
      <c r="M18" s="12">
        <f t="shared" si="3"/>
        <v>0</v>
      </c>
      <c r="N18" s="18">
        <f t="shared" si="4"/>
        <v>0.1416653343474954</v>
      </c>
    </row>
    <row r="19" spans="1:14">
      <c r="A19" s="7">
        <v>134</v>
      </c>
      <c r="B19" s="7">
        <v>139</v>
      </c>
      <c r="C19" s="8" t="s">
        <v>15</v>
      </c>
      <c r="D19" s="15">
        <v>3.454938824118866E-2</v>
      </c>
      <c r="E19" s="15">
        <v>4.0564042817078347E-4</v>
      </c>
      <c r="F19" s="15">
        <v>7.3750471150183667E-6</v>
      </c>
      <c r="G19" s="16">
        <v>0.23914332219006632</v>
      </c>
      <c r="H19" s="16">
        <v>0.48447439835061962</v>
      </c>
      <c r="I19" s="16">
        <v>3.2763823490186068</v>
      </c>
      <c r="J19" s="11">
        <f t="shared" si="0"/>
        <v>4.0000000695592925</v>
      </c>
      <c r="K19" s="12">
        <f t="shared" si="1"/>
        <v>8.2622554836322675E-3</v>
      </c>
      <c r="L19" s="12">
        <f t="shared" si="2"/>
        <v>1.9652240238472805E-4</v>
      </c>
      <c r="M19" s="12">
        <f t="shared" si="3"/>
        <v>2.4163474190826774E-5</v>
      </c>
      <c r="N19" s="18">
        <f t="shared" si="4"/>
        <v>8.482941360207821E-3</v>
      </c>
    </row>
    <row r="20" spans="1:14">
      <c r="A20" s="7">
        <v>139</v>
      </c>
      <c r="B20" s="7">
        <v>146</v>
      </c>
      <c r="C20" s="8" t="s">
        <v>61</v>
      </c>
      <c r="D20" s="15">
        <v>0.67818756278104719</v>
      </c>
      <c r="E20" s="15">
        <v>1.5755824579582842E-2</v>
      </c>
      <c r="F20" s="15">
        <v>1.2389297152101127E-5</v>
      </c>
      <c r="G20" s="16">
        <v>1.1877447418012486</v>
      </c>
      <c r="H20" s="16">
        <v>1.2566351376932525</v>
      </c>
      <c r="I20" s="16">
        <v>2.5556201205054978</v>
      </c>
      <c r="J20" s="11">
        <f t="shared" si="0"/>
        <v>4.9999999999999982</v>
      </c>
      <c r="K20" s="12">
        <f t="shared" si="1"/>
        <v>0.80551371164819296</v>
      </c>
      <c r="L20" s="12">
        <f t="shared" si="2"/>
        <v>1.9799322790034816E-2</v>
      </c>
      <c r="M20" s="12">
        <f t="shared" si="3"/>
        <v>3.1662337080831105E-5</v>
      </c>
      <c r="N20" s="18">
        <f t="shared" si="4"/>
        <v>0.82534469677530864</v>
      </c>
    </row>
    <row r="21" spans="1:14">
      <c r="A21" s="9">
        <v>145</v>
      </c>
      <c r="B21" s="9">
        <v>149</v>
      </c>
      <c r="C21" s="10" t="s">
        <v>63</v>
      </c>
      <c r="D21" s="15">
        <v>9.1030125264322415E-2</v>
      </c>
      <c r="E21" s="15">
        <v>4.2457589401433155E-2</v>
      </c>
      <c r="F21" s="15">
        <v>1.9673315146023812E-7</v>
      </c>
      <c r="G21" s="16">
        <v>0</v>
      </c>
      <c r="H21" s="16">
        <v>0.36027145775961128</v>
      </c>
      <c r="I21" s="16">
        <v>2.6397285423900358</v>
      </c>
      <c r="J21" s="11">
        <f t="shared" si="0"/>
        <v>3.000000000149647</v>
      </c>
      <c r="K21" s="12">
        <f t="shared" si="1"/>
        <v>0</v>
      </c>
      <c r="L21" s="12">
        <f t="shared" si="2"/>
        <v>1.5296257626613345E-2</v>
      </c>
      <c r="M21" s="12">
        <f t="shared" si="3"/>
        <v>5.1932211514393251E-7</v>
      </c>
      <c r="N21" s="18">
        <f t="shared" si="4"/>
        <v>1.529677694872849E-2</v>
      </c>
    </row>
    <row r="22" spans="1:14">
      <c r="A22" s="7">
        <v>147</v>
      </c>
      <c r="B22" s="7">
        <v>158</v>
      </c>
      <c r="C22" s="8" t="s">
        <v>65</v>
      </c>
      <c r="D22" s="15">
        <v>2.6278739813652637E-2</v>
      </c>
      <c r="E22" s="15">
        <v>7.1074962906649941E-4</v>
      </c>
      <c r="F22" s="15">
        <v>6.6234257497128034E-5</v>
      </c>
      <c r="G22" s="16">
        <v>4.1990616628222099</v>
      </c>
      <c r="H22" s="16">
        <v>0.74870118461092683</v>
      </c>
      <c r="I22" s="16">
        <v>4.0522369952900847</v>
      </c>
      <c r="J22" s="11">
        <f t="shared" ref="J22:J24" si="5">SUM(G22:I22)</f>
        <v>8.9999998427232217</v>
      </c>
      <c r="K22" s="12">
        <f t="shared" si="1"/>
        <v>0.11034604889878845</v>
      </c>
      <c r="L22" s="12">
        <f t="shared" si="2"/>
        <v>5.3213908924386495E-4</v>
      </c>
      <c r="M22" s="12">
        <f t="shared" si="3"/>
        <v>2.6839690858543189E-4</v>
      </c>
      <c r="N22" s="18">
        <f t="shared" si="4"/>
        <v>0.11114658489661774</v>
      </c>
    </row>
    <row r="23" spans="1:14">
      <c r="A23" s="13">
        <v>152</v>
      </c>
      <c r="B23" s="13">
        <v>157</v>
      </c>
      <c r="C23" s="14" t="s">
        <v>67</v>
      </c>
      <c r="D23" s="15">
        <v>9.103011566171676E-2</v>
      </c>
      <c r="E23" s="15">
        <v>1.3233287622972377E-2</v>
      </c>
      <c r="F23" s="15">
        <v>1.9479986338407702E-5</v>
      </c>
      <c r="G23" s="16">
        <v>9.8350379650144032E-8</v>
      </c>
      <c r="H23" s="16">
        <v>1.428507924332312</v>
      </c>
      <c r="I23" s="16">
        <v>1.5714919905517304</v>
      </c>
      <c r="J23" s="11">
        <f t="shared" si="5"/>
        <v>3.000000013234422</v>
      </c>
      <c r="K23" s="12">
        <f t="shared" si="1"/>
        <v>8.9528464349263661E-9</v>
      </c>
      <c r="L23" s="12">
        <f t="shared" si="2"/>
        <v>1.8903856234384744E-2</v>
      </c>
      <c r="M23" s="12">
        <f t="shared" si="3"/>
        <v>3.0612642506864835E-5</v>
      </c>
      <c r="N23" s="18">
        <f t="shared" si="4"/>
        <v>1.8934477829738047E-2</v>
      </c>
    </row>
    <row r="24" spans="1:14">
      <c r="A24" s="9">
        <v>158</v>
      </c>
      <c r="B24" s="9">
        <v>163</v>
      </c>
      <c r="C24" s="10" t="s">
        <v>69</v>
      </c>
      <c r="D24" s="15">
        <v>0.25434304020552723</v>
      </c>
      <c r="E24" s="15">
        <v>4.7044347854358642E-6</v>
      </c>
      <c r="F24" s="15">
        <v>4.704434785186313E-6</v>
      </c>
      <c r="G24" s="16">
        <v>0.44058538669578146</v>
      </c>
      <c r="H24" s="16">
        <v>6.4883151670052432E-7</v>
      </c>
      <c r="I24" s="16">
        <v>3.5594139644634195</v>
      </c>
      <c r="J24" s="11">
        <f t="shared" si="5"/>
        <v>3.9999999999907176</v>
      </c>
      <c r="K24" s="12">
        <f t="shared" si="1"/>
        <v>0.1120598267223329</v>
      </c>
      <c r="L24" s="12">
        <f t="shared" si="2"/>
        <v>3.0523855570530576E-12</v>
      </c>
      <c r="M24" s="12">
        <f t="shared" si="3"/>
        <v>1.6745030869299629E-5</v>
      </c>
      <c r="N24" s="18">
        <f t="shared" si="4"/>
        <v>0.1120765717562546</v>
      </c>
    </row>
    <row r="25" spans="1:14">
      <c r="A25" s="7">
        <v>158</v>
      </c>
      <c r="B25" s="7">
        <v>169</v>
      </c>
      <c r="C25" s="8" t="s">
        <v>12</v>
      </c>
      <c r="D25" s="15">
        <v>0.53057990905259056</v>
      </c>
      <c r="E25" s="15">
        <v>7.2624185357192169E-3</v>
      </c>
      <c r="F25" s="15">
        <v>1.9130546777431987E-6</v>
      </c>
      <c r="G25" s="16">
        <v>1.0124564445047379</v>
      </c>
      <c r="H25" s="16">
        <v>1.7179964833020954E-10</v>
      </c>
      <c r="I25" s="16">
        <v>8.9875433551424546</v>
      </c>
      <c r="J25" s="11">
        <f t="shared" ref="J25:J58" si="6">SUM(G25:I25)</f>
        <v>9.9999997998189922</v>
      </c>
      <c r="K25" s="12">
        <f t="shared" si="1"/>
        <v>0.537189048245033</v>
      </c>
      <c r="L25" s="12">
        <f t="shared" si="2"/>
        <v>1.2476809504633568E-12</v>
      </c>
      <c r="M25" s="12">
        <f t="shared" si="3"/>
        <v>1.7193661856975075E-5</v>
      </c>
      <c r="N25" s="18">
        <f t="shared" si="4"/>
        <v>0.53720624190813759</v>
      </c>
    </row>
    <row r="26" spans="1:14">
      <c r="A26" s="9">
        <v>164</v>
      </c>
      <c r="B26" s="9">
        <v>173</v>
      </c>
      <c r="C26" s="10" t="s">
        <v>72</v>
      </c>
      <c r="D26" s="15">
        <v>0.48927658953891956</v>
      </c>
      <c r="E26" s="15">
        <v>0.48927662260439925</v>
      </c>
      <c r="F26" s="15">
        <v>2.0098274735659665E-6</v>
      </c>
      <c r="G26" s="16">
        <v>1.389676426606298E-5</v>
      </c>
      <c r="H26" s="16">
        <v>0.62999486170922914</v>
      </c>
      <c r="I26" s="16">
        <v>7.3699913281086253</v>
      </c>
      <c r="J26" s="11">
        <f t="shared" si="6"/>
        <v>8.000000086582121</v>
      </c>
      <c r="K26" s="12">
        <f t="shared" si="1"/>
        <v>6.7993614257256216E-6</v>
      </c>
      <c r="L26" s="12">
        <f t="shared" si="2"/>
        <v>0.30824175819521721</v>
      </c>
      <c r="M26" s="12">
        <f t="shared" si="3"/>
        <v>1.4812411051175641E-5</v>
      </c>
      <c r="N26" s="18">
        <f t="shared" si="4"/>
        <v>0.3082633699676941</v>
      </c>
    </row>
    <row r="27" spans="1:14">
      <c r="A27" s="7">
        <v>174</v>
      </c>
      <c r="B27" s="7">
        <v>177</v>
      </c>
      <c r="C27" s="8" t="s">
        <v>74</v>
      </c>
      <c r="D27" s="15">
        <v>4.1618203416863613E-2</v>
      </c>
      <c r="E27" s="15">
        <v>5.7180515882952656E-4</v>
      </c>
      <c r="F27" s="15">
        <v>5.0291843779073591E-6</v>
      </c>
      <c r="G27" s="16">
        <v>8.4948295224813675E-2</v>
      </c>
      <c r="H27" s="16">
        <v>0</v>
      </c>
      <c r="I27" s="16">
        <v>1.9150517027823413</v>
      </c>
      <c r="J27" s="11">
        <f t="shared" si="6"/>
        <v>1.999999998007155</v>
      </c>
      <c r="K27" s="12">
        <f t="shared" si="1"/>
        <v>3.5353954305820793E-3</v>
      </c>
      <c r="L27" s="12">
        <f t="shared" si="2"/>
        <v>0</v>
      </c>
      <c r="M27" s="12">
        <f t="shared" si="3"/>
        <v>9.6311481065178385E-6</v>
      </c>
      <c r="N27" s="18">
        <f t="shared" si="4"/>
        <v>3.5450265786885972E-3</v>
      </c>
    </row>
    <row r="28" spans="1:14">
      <c r="A28" s="9">
        <v>174</v>
      </c>
      <c r="B28" s="9">
        <v>184</v>
      </c>
      <c r="C28" s="10" t="s">
        <v>75</v>
      </c>
      <c r="D28" s="15">
        <v>5.2217468009708785E-2</v>
      </c>
      <c r="E28" s="15">
        <v>3.7464592366342835E-4</v>
      </c>
      <c r="F28" s="15">
        <v>6.8353951138372956E-6</v>
      </c>
      <c r="G28" s="16">
        <v>1.9193227568354283</v>
      </c>
      <c r="H28" s="16">
        <v>0</v>
      </c>
      <c r="I28" s="16">
        <v>7.0806771555049028</v>
      </c>
      <c r="J28" s="11">
        <f t="shared" si="6"/>
        <v>8.999999912340332</v>
      </c>
      <c r="K28" s="12">
        <f t="shared" si="1"/>
        <v>0.10022217465536006</v>
      </c>
      <c r="L28" s="12">
        <f t="shared" si="2"/>
        <v>0</v>
      </c>
      <c r="M28" s="12">
        <f t="shared" si="3"/>
        <v>4.8399226031397574E-5</v>
      </c>
      <c r="N28" s="18">
        <f t="shared" si="4"/>
        <v>0.10027057388139145</v>
      </c>
    </row>
    <row r="29" spans="1:14">
      <c r="A29" s="9">
        <v>177</v>
      </c>
      <c r="B29" s="9">
        <v>185</v>
      </c>
      <c r="C29" s="10" t="s">
        <v>13</v>
      </c>
      <c r="D29" s="15">
        <v>0.20137483662845695</v>
      </c>
      <c r="E29" s="15">
        <v>4.6362932345667768E-2</v>
      </c>
      <c r="F29" s="15">
        <v>6.8977957777974134E-7</v>
      </c>
      <c r="G29" s="16">
        <v>0</v>
      </c>
      <c r="H29" s="16">
        <v>1.5398349828254883</v>
      </c>
      <c r="I29" s="16">
        <v>5.460165017174516</v>
      </c>
      <c r="J29" s="11">
        <f t="shared" si="6"/>
        <v>7.0000000000000044</v>
      </c>
      <c r="K29" s="12">
        <f t="shared" si="1"/>
        <v>0</v>
      </c>
      <c r="L29" s="12">
        <f t="shared" si="2"/>
        <v>7.1391265132230597E-2</v>
      </c>
      <c r="M29" s="12">
        <f t="shared" si="3"/>
        <v>3.7663103201543519E-6</v>
      </c>
      <c r="N29" s="18">
        <f t="shared" si="4"/>
        <v>7.1395031442550758E-2</v>
      </c>
    </row>
    <row r="30" spans="1:14">
      <c r="A30" s="9">
        <v>182</v>
      </c>
      <c r="B30" s="9">
        <v>185</v>
      </c>
      <c r="C30" s="10" t="s">
        <v>76</v>
      </c>
      <c r="D30" s="15">
        <v>9.9954097298494179E-2</v>
      </c>
      <c r="E30" s="15">
        <v>2.1909875407233308E-2</v>
      </c>
      <c r="F30" s="15">
        <v>0</v>
      </c>
      <c r="G30" s="16">
        <v>1.1185995256413724E-2</v>
      </c>
      <c r="H30" s="16">
        <v>3.9432497052908286E-3</v>
      </c>
      <c r="I30" s="16">
        <v>1.9848707892297728</v>
      </c>
      <c r="J30" s="11">
        <f t="shared" si="6"/>
        <v>2.0000000341914772</v>
      </c>
      <c r="K30" s="12">
        <f t="shared" si="1"/>
        <v>1.1180860582400717E-3</v>
      </c>
      <c r="L30" s="12">
        <f t="shared" si="2"/>
        <v>8.6396109742531513E-5</v>
      </c>
      <c r="M30" s="12">
        <f t="shared" si="3"/>
        <v>0</v>
      </c>
      <c r="N30" s="18">
        <f t="shared" si="4"/>
        <v>1.2044821679826033E-3</v>
      </c>
    </row>
    <row r="31" spans="1:14">
      <c r="A31" s="13">
        <v>185</v>
      </c>
      <c r="B31" s="13">
        <v>190</v>
      </c>
      <c r="C31" s="14" t="s">
        <v>78</v>
      </c>
      <c r="D31" s="15">
        <v>4.2001149015287148E-2</v>
      </c>
      <c r="E31" s="15">
        <v>3.4619841887868525E-4</v>
      </c>
      <c r="F31" s="15">
        <v>1.0825393307268478E-6</v>
      </c>
      <c r="G31" s="16">
        <v>1.2553673663736298</v>
      </c>
      <c r="H31" s="16">
        <v>0.74236795255813837</v>
      </c>
      <c r="I31" s="16">
        <v>1.0022647097009785</v>
      </c>
      <c r="J31" s="11">
        <f t="shared" si="6"/>
        <v>3.0000000286327468</v>
      </c>
      <c r="K31" s="12">
        <f t="shared" si="1"/>
        <v>5.2726871823987401E-2</v>
      </c>
      <c r="L31" s="12">
        <f t="shared" si="2"/>
        <v>2.5700661140183432E-4</v>
      </c>
      <c r="M31" s="12">
        <f t="shared" si="3"/>
        <v>1.0849909680508356E-6</v>
      </c>
      <c r="N31" s="18">
        <f t="shared" si="4"/>
        <v>5.2984963426357286E-2</v>
      </c>
    </row>
    <row r="32" spans="1:14">
      <c r="A32" s="48">
        <v>185</v>
      </c>
      <c r="B32" s="13">
        <v>196</v>
      </c>
      <c r="C32" s="14" t="s">
        <v>9</v>
      </c>
      <c r="D32" s="15">
        <v>2.5812702473475821E-2</v>
      </c>
      <c r="E32" s="15">
        <v>2.4170586031319901E-4</v>
      </c>
      <c r="F32" s="15">
        <v>0</v>
      </c>
      <c r="G32" s="16">
        <v>3.5731049941639488</v>
      </c>
      <c r="H32" s="16">
        <v>4.4340663988655686</v>
      </c>
      <c r="I32" s="16">
        <v>0.99282865461254988</v>
      </c>
      <c r="J32" s="11">
        <f t="shared" si="6"/>
        <v>9.0000000476420681</v>
      </c>
      <c r="K32" s="12">
        <f t="shared" si="1"/>
        <v>9.2231496120844567E-2</v>
      </c>
      <c r="L32" s="12">
        <f t="shared" si="2"/>
        <v>1.0717398336236505E-3</v>
      </c>
      <c r="M32" s="12">
        <f t="shared" si="3"/>
        <v>0</v>
      </c>
      <c r="N32" s="18">
        <f t="shared" si="4"/>
        <v>9.3303235954468211E-2</v>
      </c>
    </row>
    <row r="33" spans="1:14">
      <c r="A33" s="48">
        <v>187</v>
      </c>
      <c r="B33" s="13">
        <v>195</v>
      </c>
      <c r="C33" s="14" t="s">
        <v>81</v>
      </c>
      <c r="D33" s="15">
        <v>3.3346391151530194E-2</v>
      </c>
      <c r="E33" s="15">
        <v>3.8584893872330563E-4</v>
      </c>
      <c r="F33" s="15">
        <v>3.728920769817714E-5</v>
      </c>
      <c r="G33" s="16">
        <v>2.0484370143434716</v>
      </c>
      <c r="H33" s="16">
        <v>2.24977155933763</v>
      </c>
      <c r="I33" s="16">
        <v>2.7017914263188936</v>
      </c>
      <c r="J33" s="11">
        <f t="shared" si="6"/>
        <v>6.9999999999999947</v>
      </c>
      <c r="K33" s="12">
        <f t="shared" si="1"/>
        <v>6.8307981929570064E-2</v>
      </c>
      <c r="L33" s="12">
        <f t="shared" si="2"/>
        <v>8.680719685403009E-4</v>
      </c>
      <c r="M33" s="12">
        <f t="shared" si="3"/>
        <v>1.0074766165315948E-4</v>
      </c>
      <c r="N33" s="18">
        <f t="shared" si="4"/>
        <v>6.9276801559763526E-2</v>
      </c>
    </row>
    <row r="34" spans="1:14">
      <c r="A34" s="7">
        <v>198</v>
      </c>
      <c r="B34" s="13">
        <v>203</v>
      </c>
      <c r="C34" s="14" t="s">
        <v>83</v>
      </c>
      <c r="D34" s="15">
        <v>3.7630615523088599E-2</v>
      </c>
      <c r="E34" s="15">
        <v>0</v>
      </c>
      <c r="F34" s="15">
        <v>0</v>
      </c>
      <c r="G34" s="16">
        <v>0.37439268410488408</v>
      </c>
      <c r="H34" s="16">
        <v>1.1215814416428804</v>
      </c>
      <c r="I34" s="16">
        <v>2.5040258847840291</v>
      </c>
      <c r="J34" s="11">
        <f t="shared" si="6"/>
        <v>4.0000000105317941</v>
      </c>
      <c r="K34" s="12">
        <f t="shared" ref="K34:K58" si="7">D34*G34</f>
        <v>1.4088627150208057E-2</v>
      </c>
      <c r="L34" s="12">
        <f t="shared" ref="L34:L58" si="8">E34*H34</f>
        <v>0</v>
      </c>
      <c r="M34" s="12">
        <f t="shared" ref="M34:M58" si="9">F34*I34</f>
        <v>0</v>
      </c>
      <c r="N34" s="18">
        <f t="shared" si="4"/>
        <v>1.4088627150208057E-2</v>
      </c>
    </row>
    <row r="35" spans="1:14">
      <c r="A35" s="13">
        <v>204</v>
      </c>
      <c r="B35" s="13">
        <v>212</v>
      </c>
      <c r="C35" s="14" t="s">
        <v>84</v>
      </c>
      <c r="D35" s="15">
        <v>3.6581696388704864E-2</v>
      </c>
      <c r="E35" s="15">
        <v>3.4796992102261343E-4</v>
      </c>
      <c r="F35" s="15">
        <v>7.5080073593958846E-6</v>
      </c>
      <c r="G35" s="16">
        <v>1.7212288609864248</v>
      </c>
      <c r="H35" s="16">
        <v>1.8918962095517899</v>
      </c>
      <c r="I35" s="16">
        <v>2.3868749363948822</v>
      </c>
      <c r="J35" s="11">
        <f t="shared" si="6"/>
        <v>6.0000000069330968</v>
      </c>
      <c r="K35" s="12">
        <f t="shared" si="7"/>
        <v>6.2965471608081677E-2</v>
      </c>
      <c r="L35" s="12">
        <f t="shared" si="8"/>
        <v>6.5832297462071804E-4</v>
      </c>
      <c r="M35" s="12">
        <f t="shared" si="9"/>
        <v>1.7920674588410361E-5</v>
      </c>
      <c r="N35" s="18">
        <f t="shared" si="4"/>
        <v>6.3641715257290801E-2</v>
      </c>
    </row>
    <row r="36" spans="1:14">
      <c r="A36" s="13">
        <v>208</v>
      </c>
      <c r="B36" s="13">
        <v>219</v>
      </c>
      <c r="C36" s="14" t="s">
        <v>86</v>
      </c>
      <c r="D36" s="15">
        <v>4.4883140098963943E-2</v>
      </c>
      <c r="E36" s="15">
        <v>1.8861442842313085E-4</v>
      </c>
      <c r="F36" s="15">
        <v>1.5285110814692411E-5</v>
      </c>
      <c r="G36" s="16">
        <v>3.3131406028082151</v>
      </c>
      <c r="H36" s="16">
        <v>0.12189604425649454</v>
      </c>
      <c r="I36" s="16">
        <v>5.5649632011713006</v>
      </c>
      <c r="J36" s="11">
        <f t="shared" si="6"/>
        <v>8.9999998482360102</v>
      </c>
      <c r="K36" s="12">
        <f t="shared" si="7"/>
        <v>0.14870415384340696</v>
      </c>
      <c r="L36" s="12">
        <f t="shared" si="8"/>
        <v>2.2991352714479383E-5</v>
      </c>
      <c r="M36" s="12">
        <f t="shared" si="9"/>
        <v>8.5061079209588749E-5</v>
      </c>
      <c r="N36" s="18">
        <f t="shared" si="4"/>
        <v>0.14881220627533101</v>
      </c>
    </row>
    <row r="37" spans="1:14">
      <c r="A37" s="13">
        <v>213</v>
      </c>
      <c r="B37" s="13">
        <v>225</v>
      </c>
      <c r="C37" s="14" t="s">
        <v>87</v>
      </c>
      <c r="D37" s="15">
        <v>3.0284401812102679E-2</v>
      </c>
      <c r="E37" s="15">
        <v>9.6920661203202924E-4</v>
      </c>
      <c r="F37" s="15">
        <v>1.241735092801806E-6</v>
      </c>
      <c r="G37" s="16">
        <v>4.2952134677266454</v>
      </c>
      <c r="H37" s="16">
        <v>0.85758803123597427</v>
      </c>
      <c r="I37" s="16">
        <v>5.8471984747035979</v>
      </c>
      <c r="J37" s="11">
        <f t="shared" si="6"/>
        <v>10.999999973666217</v>
      </c>
      <c r="K37" s="12">
        <f t="shared" si="7"/>
        <v>0.13007797052538866</v>
      </c>
      <c r="L37" s="12">
        <f t="shared" si="8"/>
        <v>8.3117999027343663E-4</v>
      </c>
      <c r="M37" s="12">
        <f t="shared" si="9"/>
        <v>7.2606715406166505E-6</v>
      </c>
      <c r="N37" s="18">
        <f t="shared" si="4"/>
        <v>0.13091641118720271</v>
      </c>
    </row>
    <row r="38" spans="1:14">
      <c r="A38" s="13">
        <v>216</v>
      </c>
      <c r="B38" s="13">
        <v>226</v>
      </c>
      <c r="C38" s="14" t="s">
        <v>89</v>
      </c>
      <c r="D38" s="15">
        <v>1.8519566224860291E-2</v>
      </c>
      <c r="E38" s="15">
        <v>9.9287373937930281E-4</v>
      </c>
      <c r="F38" s="15">
        <v>1.4868710864617427E-6</v>
      </c>
      <c r="G38" s="16">
        <v>2.7469096873877024</v>
      </c>
      <c r="H38" s="16">
        <v>0.67353236174227871</v>
      </c>
      <c r="I38" s="16">
        <v>5.5795578250265612</v>
      </c>
      <c r="J38" s="11">
        <f t="shared" si="6"/>
        <v>8.9999998741565417</v>
      </c>
      <c r="K38" s="12">
        <f t="shared" si="7"/>
        <v>5.0871575869286832E-2</v>
      </c>
      <c r="L38" s="12">
        <f t="shared" si="8"/>
        <v>6.6873259459602954E-4</v>
      </c>
      <c r="M38" s="12">
        <f t="shared" si="9"/>
        <v>8.2960832052733613E-6</v>
      </c>
      <c r="N38" s="18">
        <f t="shared" si="4"/>
        <v>5.1548604547088137E-2</v>
      </c>
    </row>
    <row r="39" spans="1:14">
      <c r="A39" s="13">
        <v>219</v>
      </c>
      <c r="B39" s="13">
        <v>223</v>
      </c>
      <c r="C39" s="14" t="s">
        <v>90</v>
      </c>
      <c r="D39" s="15">
        <v>9.9268862067260655E-2</v>
      </c>
      <c r="E39" s="15">
        <v>1.4838077137271472E-2</v>
      </c>
      <c r="F39" s="15">
        <v>1.7997833091571921E-5</v>
      </c>
      <c r="G39" s="16">
        <v>0</v>
      </c>
      <c r="H39" s="16">
        <v>1.5640769146690023</v>
      </c>
      <c r="I39" s="16">
        <v>1.4359230852029097</v>
      </c>
      <c r="J39" s="11">
        <f t="shared" si="6"/>
        <v>2.9999999998719122</v>
      </c>
      <c r="K39" s="12">
        <f t="shared" si="7"/>
        <v>0</v>
      </c>
      <c r="L39" s="12">
        <f t="shared" si="8"/>
        <v>2.3207893908484226E-2</v>
      </c>
      <c r="M39" s="12">
        <f t="shared" si="9"/>
        <v>2.5843504019816975E-5</v>
      </c>
      <c r="N39" s="18">
        <f t="shared" si="4"/>
        <v>2.3233737412504042E-2</v>
      </c>
    </row>
    <row r="40" spans="1:14">
      <c r="A40" s="13">
        <v>220</v>
      </c>
      <c r="B40" s="13">
        <v>223</v>
      </c>
      <c r="C40" s="14" t="s">
        <v>91</v>
      </c>
      <c r="D40" s="15">
        <v>3.2191924882429487E-2</v>
      </c>
      <c r="E40" s="15">
        <v>4.3679399498713772E-3</v>
      </c>
      <c r="F40" s="15">
        <v>2.7606688053461191E-5</v>
      </c>
      <c r="G40" s="16">
        <v>0.82640317121615703</v>
      </c>
      <c r="H40" s="16">
        <v>0.64656390083296666</v>
      </c>
      <c r="I40" s="16">
        <v>0.52703302459468082</v>
      </c>
      <c r="J40" s="11">
        <f t="shared" si="6"/>
        <v>2.0000000966438045</v>
      </c>
      <c r="K40" s="12">
        <f t="shared" si="7"/>
        <v>2.6603508810392043E-2</v>
      </c>
      <c r="L40" s="12">
        <f t="shared" si="8"/>
        <v>2.8241522925929905E-3</v>
      </c>
      <c r="M40" s="12">
        <f t="shared" si="9"/>
        <v>1.4549636303857493E-5</v>
      </c>
      <c r="N40" s="18">
        <f t="shared" si="4"/>
        <v>2.944221073928889E-2</v>
      </c>
    </row>
    <row r="41" spans="1:14">
      <c r="A41" s="13">
        <v>221</v>
      </c>
      <c r="B41" s="13">
        <v>227</v>
      </c>
      <c r="C41" s="14" t="s">
        <v>92</v>
      </c>
      <c r="D41" s="15">
        <v>2.2502790939413639E-2</v>
      </c>
      <c r="E41" s="15">
        <v>1.3603098157388964E-4</v>
      </c>
      <c r="F41" s="15">
        <v>3.1492671314282989E-7</v>
      </c>
      <c r="G41" s="16">
        <v>2.0194535716869852</v>
      </c>
      <c r="H41" s="16">
        <v>0.33646558168974056</v>
      </c>
      <c r="I41" s="16">
        <v>2.6440809087416621</v>
      </c>
      <c r="J41" s="11">
        <f t="shared" si="6"/>
        <v>5.0000000621183878</v>
      </c>
      <c r="K41" s="12">
        <f t="shared" si="7"/>
        <v>4.5443341535524401E-2</v>
      </c>
      <c r="L41" s="12">
        <f t="shared" si="8"/>
        <v>4.576974334308516E-5</v>
      </c>
      <c r="M41" s="12">
        <f t="shared" si="9"/>
        <v>8.3269170987371838E-7</v>
      </c>
      <c r="N41" s="18">
        <f t="shared" si="4"/>
        <v>4.5489943970577359E-2</v>
      </c>
    </row>
    <row r="42" spans="1:14">
      <c r="A42" s="13">
        <v>224</v>
      </c>
      <c r="B42" s="13">
        <v>232</v>
      </c>
      <c r="C42" s="14" t="s">
        <v>93</v>
      </c>
      <c r="D42" s="15">
        <v>4.9135610774083904E-2</v>
      </c>
      <c r="E42" s="15">
        <v>2.3101563945352509E-4</v>
      </c>
      <c r="F42" s="15">
        <v>2.7191602025306509E-6</v>
      </c>
      <c r="G42" s="16">
        <v>0.34845431240169877</v>
      </c>
      <c r="H42" s="16">
        <v>0</v>
      </c>
      <c r="I42" s="16">
        <v>6.6515456658273013</v>
      </c>
      <c r="J42" s="11">
        <f t="shared" si="6"/>
        <v>6.9999999782289999</v>
      </c>
      <c r="K42" s="12">
        <f t="shared" si="7"/>
        <v>1.7121515466720909E-2</v>
      </c>
      <c r="L42" s="12">
        <f t="shared" si="8"/>
        <v>0</v>
      </c>
      <c r="M42" s="12">
        <f t="shared" si="9"/>
        <v>1.8086618259832838E-5</v>
      </c>
      <c r="N42" s="18">
        <f t="shared" si="4"/>
        <v>1.7139602084980742E-2</v>
      </c>
    </row>
    <row r="43" spans="1:14">
      <c r="A43" s="13">
        <v>228</v>
      </c>
      <c r="B43" s="13">
        <v>233</v>
      </c>
      <c r="C43" s="14" t="s">
        <v>94</v>
      </c>
      <c r="D43" s="15">
        <v>0.52991507532807813</v>
      </c>
      <c r="E43" s="15">
        <v>4.0213188632377557E-2</v>
      </c>
      <c r="F43" s="15">
        <v>3.6470221492815548E-6</v>
      </c>
      <c r="G43" s="16">
        <v>1.3229627444898667E-2</v>
      </c>
      <c r="H43" s="16">
        <v>6.2646583484856563E-2</v>
      </c>
      <c r="I43" s="16">
        <v>3.9241238145552364</v>
      </c>
      <c r="J43" s="11">
        <f t="shared" si="6"/>
        <v>4.0000000254849919</v>
      </c>
      <c r="K43" s="12">
        <f t="shared" si="7"/>
        <v>7.0105790240258875E-3</v>
      </c>
      <c r="L43" s="12">
        <f t="shared" si="8"/>
        <v>2.5192188788505255E-3</v>
      </c>
      <c r="M43" s="12">
        <f t="shared" si="9"/>
        <v>1.4311366468206171E-5</v>
      </c>
      <c r="N43" s="18">
        <f t="shared" si="4"/>
        <v>9.5441092693446181E-3</v>
      </c>
    </row>
    <row r="44" spans="1:14">
      <c r="A44" s="13">
        <v>234</v>
      </c>
      <c r="B44" s="13">
        <v>243</v>
      </c>
      <c r="C44" s="14" t="s">
        <v>95</v>
      </c>
      <c r="D44" s="15">
        <v>2.7787155608130481E-2</v>
      </c>
      <c r="E44" s="15">
        <v>5.5245475252982445E-4</v>
      </c>
      <c r="F44" s="15">
        <v>6.174512687070562E-6</v>
      </c>
      <c r="G44" s="16">
        <v>1.2938816849885759</v>
      </c>
      <c r="H44" s="16">
        <v>1.0541339859638594</v>
      </c>
      <c r="I44" s="16">
        <v>4.6519842480620239</v>
      </c>
      <c r="J44" s="11">
        <f t="shared" si="6"/>
        <v>6.9999999190144591</v>
      </c>
      <c r="K44" s="12">
        <f t="shared" si="7"/>
        <v>3.5953291719287621E-2</v>
      </c>
      <c r="L44" s="12">
        <f t="shared" si="8"/>
        <v>5.8236133034894144E-4</v>
      </c>
      <c r="M44" s="12">
        <f t="shared" si="9"/>
        <v>2.8723735759711375E-5</v>
      </c>
      <c r="N44" s="18">
        <f t="shared" si="4"/>
        <v>3.6564376785396271E-2</v>
      </c>
    </row>
    <row r="45" spans="1:14">
      <c r="A45" s="13">
        <v>243</v>
      </c>
      <c r="B45" s="13">
        <v>254</v>
      </c>
      <c r="C45" s="14" t="s">
        <v>96</v>
      </c>
      <c r="D45" s="15">
        <v>0.38813243338530462</v>
      </c>
      <c r="E45" s="15">
        <v>2.0066700827616108E-4</v>
      </c>
      <c r="F45" s="15">
        <v>0</v>
      </c>
      <c r="G45" s="16">
        <v>0.52473422798912228</v>
      </c>
      <c r="H45" s="16">
        <v>7.7745302730313923E-2</v>
      </c>
      <c r="I45" s="16">
        <v>9.3975204044597191</v>
      </c>
      <c r="J45" s="11">
        <f t="shared" si="6"/>
        <v>9.9999999351791544</v>
      </c>
      <c r="K45" s="12">
        <f t="shared" si="7"/>
        <v>0.20366637278997726</v>
      </c>
      <c r="L45" s="12">
        <f t="shared" si="8"/>
        <v>1.5600917306416552E-5</v>
      </c>
      <c r="M45" s="12">
        <f t="shared" si="9"/>
        <v>0</v>
      </c>
      <c r="N45" s="18">
        <f t="shared" si="4"/>
        <v>0.20368197370728369</v>
      </c>
    </row>
    <row r="46" spans="1:14">
      <c r="A46" s="9">
        <v>244</v>
      </c>
      <c r="B46" s="9">
        <v>255</v>
      </c>
      <c r="C46" s="10" t="s">
        <v>52</v>
      </c>
      <c r="D46" s="15">
        <v>0.38813606573216075</v>
      </c>
      <c r="E46" s="15">
        <v>2.0200914588267428E-4</v>
      </c>
      <c r="F46" s="15">
        <v>2.7428059641574815E-6</v>
      </c>
      <c r="G46" s="16">
        <v>0.80437732546533636</v>
      </c>
      <c r="H46" s="16">
        <v>7.7745767348029779E-2</v>
      </c>
      <c r="I46" s="16">
        <v>9.1178768476974685</v>
      </c>
      <c r="J46" s="11">
        <f t="shared" si="6"/>
        <v>9.9999999405108344</v>
      </c>
      <c r="K46" s="12">
        <f t="shared" si="7"/>
        <v>0.31220785047027344</v>
      </c>
      <c r="L46" s="12">
        <f t="shared" si="8"/>
        <v>1.5705356057968601E-5</v>
      </c>
      <c r="M46" s="12">
        <f t="shared" si="9"/>
        <v>2.5008566998318033E-5</v>
      </c>
      <c r="N46" s="18">
        <f t="shared" si="4"/>
        <v>0.31224856439332976</v>
      </c>
    </row>
    <row r="47" spans="1:14">
      <c r="A47" s="7">
        <v>256</v>
      </c>
      <c r="B47" s="7">
        <v>267</v>
      </c>
      <c r="C47" s="8" t="s">
        <v>53</v>
      </c>
      <c r="D47" s="15">
        <v>4.3679679644550641E-2</v>
      </c>
      <c r="E47" s="15">
        <v>3.8754409780851418E-5</v>
      </c>
      <c r="F47" s="15">
        <v>9.9292905242230965E-6</v>
      </c>
      <c r="G47" s="16">
        <v>3.0207287501802678</v>
      </c>
      <c r="H47" s="16">
        <v>0</v>
      </c>
      <c r="I47" s="16">
        <v>6.9792712308901521</v>
      </c>
      <c r="J47" s="11">
        <f t="shared" si="6"/>
        <v>9.9999999810704203</v>
      </c>
      <c r="K47" s="12">
        <f t="shared" si="7"/>
        <v>0.13194446410095795</v>
      </c>
      <c r="L47" s="12">
        <f t="shared" si="8"/>
        <v>0</v>
      </c>
      <c r="M47" s="12">
        <f t="shared" si="9"/>
        <v>6.9299211698860456E-5</v>
      </c>
      <c r="N47" s="18">
        <f t="shared" si="4"/>
        <v>0.1320137633126568</v>
      </c>
    </row>
    <row r="48" spans="1:14">
      <c r="A48" s="9">
        <v>257</v>
      </c>
      <c r="B48" s="9">
        <v>267</v>
      </c>
      <c r="C48" s="10" t="s">
        <v>55</v>
      </c>
      <c r="D48" s="15">
        <v>4.6271645264003493E-2</v>
      </c>
      <c r="E48" s="15">
        <v>3.7464592366342835E-4</v>
      </c>
      <c r="F48" s="15">
        <v>1.1855291759764662E-5</v>
      </c>
      <c r="G48" s="16">
        <v>3.021279861483559</v>
      </c>
      <c r="H48" s="16">
        <v>2.8946317601070364E-10</v>
      </c>
      <c r="I48" s="16">
        <v>5.9787200473374709</v>
      </c>
      <c r="J48" s="11">
        <f t="shared" si="6"/>
        <v>8.9999999091104925</v>
      </c>
      <c r="K48" s="12">
        <f t="shared" si="7"/>
        <v>0.13979958999384484</v>
      </c>
      <c r="L48" s="12">
        <f t="shared" si="8"/>
        <v>1.084461989430796E-13</v>
      </c>
      <c r="M48" s="12">
        <f t="shared" si="9"/>
        <v>7.0879470511139717E-5</v>
      </c>
      <c r="N48" s="18">
        <f t="shared" si="4"/>
        <v>0.13987046946446441</v>
      </c>
    </row>
    <row r="49" spans="1:14">
      <c r="A49" s="7">
        <v>266</v>
      </c>
      <c r="B49" s="7">
        <v>273</v>
      </c>
      <c r="C49" s="8" t="s">
        <v>57</v>
      </c>
      <c r="D49" s="15">
        <v>5.4719693207577261E-2</v>
      </c>
      <c r="E49" s="15">
        <v>3.50269259098316E-7</v>
      </c>
      <c r="F49" s="15">
        <v>3.5026925909831612E-8</v>
      </c>
      <c r="G49" s="16">
        <v>0.33257764026824244</v>
      </c>
      <c r="H49" s="16">
        <v>5.667422365235252</v>
      </c>
      <c r="I49" s="16">
        <v>0</v>
      </c>
      <c r="J49" s="11">
        <f t="shared" si="6"/>
        <v>6.0000000055034945</v>
      </c>
      <c r="K49" s="12">
        <f t="shared" si="7"/>
        <v>1.8198546443178219E-2</v>
      </c>
      <c r="L49" s="12">
        <f t="shared" si="8"/>
        <v>1.9851238328681773E-6</v>
      </c>
      <c r="M49" s="12">
        <f t="shared" si="9"/>
        <v>0</v>
      </c>
      <c r="N49" s="18">
        <f t="shared" si="4"/>
        <v>1.8200531567011086E-2</v>
      </c>
    </row>
    <row r="50" spans="1:14">
      <c r="A50" s="9">
        <v>270</v>
      </c>
      <c r="B50" s="9">
        <v>275</v>
      </c>
      <c r="C50" s="10" t="s">
        <v>59</v>
      </c>
      <c r="D50" s="15">
        <v>6.9955541829477441E-2</v>
      </c>
      <c r="E50" s="15">
        <v>9.2869258551846678E-4</v>
      </c>
      <c r="F50" s="15">
        <v>1.2127515463656663E-6</v>
      </c>
      <c r="G50" s="16">
        <v>0.60009476430381747</v>
      </c>
      <c r="H50" s="16">
        <v>0</v>
      </c>
      <c r="I50" s="16">
        <v>3.3999053124027805</v>
      </c>
      <c r="J50" s="11">
        <f t="shared" si="6"/>
        <v>4.0000000767065984</v>
      </c>
      <c r="K50" s="12">
        <f t="shared" si="7"/>
        <v>4.1979954385906113E-2</v>
      </c>
      <c r="L50" s="12">
        <f t="shared" si="8"/>
        <v>0</v>
      </c>
      <c r="M50" s="12">
        <f t="shared" si="9"/>
        <v>4.1232404251133154E-6</v>
      </c>
      <c r="N50" s="18">
        <f t="shared" si="4"/>
        <v>4.1984077626331225E-2</v>
      </c>
    </row>
    <row r="51" spans="1:14">
      <c r="A51" s="9">
        <v>274</v>
      </c>
      <c r="B51" s="9">
        <v>290</v>
      </c>
      <c r="C51" s="10" t="s">
        <v>60</v>
      </c>
      <c r="D51" s="15">
        <v>3.4435596452377717E-2</v>
      </c>
      <c r="E51" s="15">
        <v>7.300294444100515E-4</v>
      </c>
      <c r="F51" s="15">
        <v>8.3753880305204199E-6</v>
      </c>
      <c r="G51" s="16">
        <v>1.6405000341086555</v>
      </c>
      <c r="H51" s="16">
        <v>1.6285372418766408</v>
      </c>
      <c r="I51" s="16">
        <v>9.7309627239972531</v>
      </c>
      <c r="J51" s="11">
        <f t="shared" si="6"/>
        <v>12.999999999982549</v>
      </c>
      <c r="K51" s="12">
        <f t="shared" si="7"/>
        <v>5.6491597154677546E-2</v>
      </c>
      <c r="L51" s="12">
        <f t="shared" si="8"/>
        <v>1.1888801378882818E-3</v>
      </c>
      <c r="M51" s="12">
        <f t="shared" si="9"/>
        <v>8.1500588724006979E-5</v>
      </c>
      <c r="N51" s="18">
        <f t="shared" si="4"/>
        <v>5.7761977881289832E-2</v>
      </c>
    </row>
    <row r="52" spans="1:14">
      <c r="A52" s="9">
        <v>276</v>
      </c>
      <c r="B52" s="9">
        <v>290</v>
      </c>
      <c r="C52" s="10" t="s">
        <v>62</v>
      </c>
      <c r="D52" s="15">
        <v>3.3240782391578252E-2</v>
      </c>
      <c r="E52" s="15">
        <v>4.8470150375570288E-4</v>
      </c>
      <c r="F52" s="15">
        <v>2.6016052394616131E-5</v>
      </c>
      <c r="G52" s="16">
        <v>1.9924216182775625</v>
      </c>
      <c r="H52" s="16">
        <v>2.7574857213991462</v>
      </c>
      <c r="I52" s="16">
        <v>6.2500927094976007</v>
      </c>
      <c r="J52" s="11">
        <f t="shared" si="6"/>
        <v>11.000000049174309</v>
      </c>
      <c r="K52" s="12">
        <f t="shared" si="7"/>
        <v>6.6229653445440642E-2</v>
      </c>
      <c r="L52" s="12">
        <f t="shared" si="8"/>
        <v>1.3365574757470452E-3</v>
      </c>
      <c r="M52" s="12">
        <f t="shared" si="9"/>
        <v>1.6260273940149787E-4</v>
      </c>
      <c r="N52" s="18">
        <f t="shared" si="4"/>
        <v>6.7728813660589179E-2</v>
      </c>
    </row>
    <row r="53" spans="1:14">
      <c r="A53" s="7">
        <v>279</v>
      </c>
      <c r="B53" s="7">
        <v>292</v>
      </c>
      <c r="C53" s="8" t="s">
        <v>64</v>
      </c>
      <c r="D53" s="15">
        <v>3.8113099250991329E-2</v>
      </c>
      <c r="E53" s="15">
        <v>1.5943447115951816E-4</v>
      </c>
      <c r="F53" s="15">
        <v>5.0743532383271183E-6</v>
      </c>
      <c r="G53" s="16">
        <v>1.3381086586827857</v>
      </c>
      <c r="H53" s="16">
        <v>1.3710690821857177</v>
      </c>
      <c r="I53" s="16">
        <v>7.2908222703489738</v>
      </c>
      <c r="J53" s="11">
        <f t="shared" si="6"/>
        <v>10.000000011217477</v>
      </c>
      <c r="K53" s="12">
        <f t="shared" si="7"/>
        <v>5.0999468116987891E-2</v>
      </c>
      <c r="L53" s="12">
        <f t="shared" si="8"/>
        <v>2.1859567404144584E-4</v>
      </c>
      <c r="M53" s="12">
        <f t="shared" si="9"/>
        <v>3.6996207597612789E-5</v>
      </c>
      <c r="N53" s="18">
        <f t="shared" si="4"/>
        <v>5.1255059998626944E-2</v>
      </c>
    </row>
    <row r="54" spans="1:14">
      <c r="A54" s="7">
        <v>293</v>
      </c>
      <c r="B54" s="7">
        <v>296</v>
      </c>
      <c r="C54" s="8" t="s">
        <v>66</v>
      </c>
      <c r="D54" s="15">
        <v>0.53064694527731571</v>
      </c>
      <c r="E54" s="15">
        <v>2.428397860426126E-4</v>
      </c>
      <c r="F54" s="15">
        <v>6.0818293116929035E-6</v>
      </c>
      <c r="G54" s="16">
        <v>8.2782873687591227E-2</v>
      </c>
      <c r="H54" s="16">
        <v>0.60158247093468009</v>
      </c>
      <c r="I54" s="16">
        <v>1.3156346629188438</v>
      </c>
      <c r="J54" s="11">
        <f t="shared" si="6"/>
        <v>2.0000000075411153</v>
      </c>
      <c r="K54" s="12">
        <f t="shared" si="7"/>
        <v>4.3928479043598159E-2</v>
      </c>
      <c r="L54" s="12">
        <f t="shared" si="8"/>
        <v>1.4608815852876393E-4</v>
      </c>
      <c r="M54" s="12">
        <f t="shared" si="9"/>
        <v>8.001465456419037E-6</v>
      </c>
      <c r="N54" s="18">
        <f t="shared" si="4"/>
        <v>4.4082568667583338E-2</v>
      </c>
    </row>
    <row r="55" spans="1:14">
      <c r="A55" s="49">
        <v>293</v>
      </c>
      <c r="B55" s="9">
        <v>301</v>
      </c>
      <c r="C55" s="10" t="s">
        <v>68</v>
      </c>
      <c r="D55" s="15">
        <v>4.3560452931697601E-2</v>
      </c>
      <c r="E55" s="15">
        <v>2.3038259137287426E-5</v>
      </c>
      <c r="F55" s="15">
        <v>6.8433650048443573E-6</v>
      </c>
      <c r="G55" s="16">
        <v>0.38691222633776323</v>
      </c>
      <c r="H55" s="16">
        <v>0.27925338792322302</v>
      </c>
      <c r="I55" s="16">
        <v>6.3338343141825675</v>
      </c>
      <c r="J55" s="11">
        <f t="shared" si="6"/>
        <v>6.9999999284435539</v>
      </c>
      <c r="K55" s="12">
        <f t="shared" si="7"/>
        <v>1.6854071824084466E-2</v>
      </c>
      <c r="L55" s="12">
        <f t="shared" si="8"/>
        <v>6.4335119159406627E-6</v>
      </c>
      <c r="M55" s="12">
        <f t="shared" si="9"/>
        <v>4.3344740092159341E-5</v>
      </c>
      <c r="N55" s="18">
        <f t="shared" si="4"/>
        <v>1.6903850076092564E-2</v>
      </c>
    </row>
    <row r="56" spans="1:14">
      <c r="A56" s="7">
        <v>296</v>
      </c>
      <c r="B56" s="7">
        <v>303</v>
      </c>
      <c r="C56" s="8" t="s">
        <v>70</v>
      </c>
      <c r="D56" s="15">
        <v>7.0052141523568812E-2</v>
      </c>
      <c r="E56" s="15">
        <v>8.5368554368435386E-7</v>
      </c>
      <c r="F56" s="15">
        <v>8.5368551145180752E-7</v>
      </c>
      <c r="G56" s="16">
        <v>0.63829235265615891</v>
      </c>
      <c r="H56" s="16">
        <v>0</v>
      </c>
      <c r="I56" s="16">
        <v>5.4</v>
      </c>
      <c r="J56" s="11">
        <f t="shared" si="6"/>
        <v>6.0382923526561596</v>
      </c>
      <c r="K56" s="12">
        <f t="shared" si="7"/>
        <v>4.4713746221680936E-2</v>
      </c>
      <c r="L56" s="12">
        <f t="shared" si="8"/>
        <v>0</v>
      </c>
      <c r="M56" s="12">
        <f t="shared" si="9"/>
        <v>4.6099017618397608E-6</v>
      </c>
      <c r="N56" s="18">
        <f t="shared" si="4"/>
        <v>4.4718356123442778E-2</v>
      </c>
    </row>
    <row r="57" spans="1:14">
      <c r="A57" s="7">
        <v>297</v>
      </c>
      <c r="B57" s="7">
        <v>304</v>
      </c>
      <c r="C57" s="8" t="s">
        <v>71</v>
      </c>
      <c r="D57" s="15">
        <v>0.46345683502105361</v>
      </c>
      <c r="E57" s="15">
        <v>0.46345683502105395</v>
      </c>
      <c r="F57" s="15">
        <v>0</v>
      </c>
      <c r="G57" s="16">
        <v>0.41368309188745989</v>
      </c>
      <c r="H57" s="16">
        <v>2.7419080346776251E-10</v>
      </c>
      <c r="I57" s="16">
        <v>5.5863169104465564</v>
      </c>
      <c r="J57" s="11">
        <f t="shared" si="6"/>
        <v>6.000000002608207</v>
      </c>
      <c r="K57" s="12">
        <f t="shared" si="7"/>
        <v>0.19172425646788585</v>
      </c>
      <c r="L57" s="12">
        <f t="shared" si="8"/>
        <v>1.2707560196704902E-10</v>
      </c>
      <c r="M57" s="12">
        <f t="shared" si="9"/>
        <v>0</v>
      </c>
      <c r="N57" s="18">
        <f t="shared" si="4"/>
        <v>0.19172425659496145</v>
      </c>
    </row>
    <row r="58" spans="1:14">
      <c r="A58" s="9">
        <v>304</v>
      </c>
      <c r="B58" s="9">
        <v>307</v>
      </c>
      <c r="C58" s="10" t="s">
        <v>73</v>
      </c>
      <c r="D58" s="15">
        <v>2.2119033597363648E-2</v>
      </c>
      <c r="E58" s="15">
        <v>6.7106844088433504E-4</v>
      </c>
      <c r="F58" s="15">
        <v>4.9304508155850238E-5</v>
      </c>
      <c r="G58" s="16">
        <v>0.72133507543465991</v>
      </c>
      <c r="H58" s="16">
        <v>0.52777215060358529</v>
      </c>
      <c r="I58" s="16">
        <v>0.75089285601798883</v>
      </c>
      <c r="J58" s="11">
        <f t="shared" si="6"/>
        <v>2.0000000820562338</v>
      </c>
      <c r="K58" s="12">
        <f t="shared" si="7"/>
        <v>1.5955234768496085E-2</v>
      </c>
      <c r="L58" s="12">
        <f t="shared" si="8"/>
        <v>3.5417123424772042E-4</v>
      </c>
      <c r="M58" s="12">
        <f t="shared" si="9"/>
        <v>3.7022402943708611E-5</v>
      </c>
      <c r="N58" s="18">
        <f t="shared" si="4"/>
        <v>1.6346428405687511E-2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8"/>
  <sheetViews>
    <sheetView topLeftCell="A37" zoomScale="65" zoomScaleNormal="65" workbookViewId="0">
      <selection activeCell="A56" sqref="A56:XFD56"/>
    </sheetView>
  </sheetViews>
  <sheetFormatPr baseColWidth="10" defaultRowHeight="16"/>
  <cols>
    <col min="1" max="2" width="8.33203125" style="2" bestFit="1" customWidth="1"/>
    <col min="3" max="3" width="22.5" style="2" bestFit="1" customWidth="1"/>
    <col min="4" max="13" width="10.83203125" style="2"/>
    <col min="15" max="15" width="10.83203125" style="52"/>
    <col min="16" max="18" width="10.83203125" style="2"/>
    <col min="19" max="19" width="10.83203125" style="3"/>
    <col min="20" max="23" width="10.83203125" style="2"/>
    <col min="24" max="24" width="22" style="2" customWidth="1"/>
    <col min="25" max="16384" width="10.83203125" style="2"/>
  </cols>
  <sheetData>
    <row r="1" spans="1:25">
      <c r="A1" s="7" t="s">
        <v>97</v>
      </c>
      <c r="B1" s="7" t="s">
        <v>98</v>
      </c>
      <c r="C1" s="8" t="s">
        <v>99</v>
      </c>
      <c r="D1" s="8" t="s">
        <v>3</v>
      </c>
      <c r="E1" s="8" t="s">
        <v>4</v>
      </c>
      <c r="F1" s="8" t="s">
        <v>5</v>
      </c>
      <c r="G1" s="8" t="s">
        <v>0</v>
      </c>
      <c r="H1" s="8" t="s">
        <v>1</v>
      </c>
      <c r="I1" s="8" t="s">
        <v>2</v>
      </c>
      <c r="J1" s="8" t="s">
        <v>48</v>
      </c>
      <c r="K1" s="8" t="s">
        <v>45</v>
      </c>
      <c r="L1" s="8" t="s">
        <v>46</v>
      </c>
      <c r="M1" s="8" t="s">
        <v>47</v>
      </c>
      <c r="N1" s="17" t="s">
        <v>101</v>
      </c>
      <c r="O1" s="50"/>
      <c r="P1" s="2" t="s">
        <v>24</v>
      </c>
      <c r="Q1" s="1" t="s">
        <v>16</v>
      </c>
      <c r="S1" s="3" t="s">
        <v>27</v>
      </c>
      <c r="X1" s="2" t="s">
        <v>30</v>
      </c>
    </row>
    <row r="2" spans="1:25">
      <c r="A2" s="7">
        <v>63</v>
      </c>
      <c r="B2" s="7">
        <v>67</v>
      </c>
      <c r="C2" s="8" t="s">
        <v>49</v>
      </c>
      <c r="D2" s="19">
        <v>2.5638858524239385E-2</v>
      </c>
      <c r="E2" s="19">
        <v>3.8042370922483442E-5</v>
      </c>
      <c r="F2" s="19">
        <v>1.4231352866130129E-6</v>
      </c>
      <c r="G2" s="20">
        <v>9.7709876487091313E-2</v>
      </c>
      <c r="H2" s="20">
        <v>2.2685201884427776E-11</v>
      </c>
      <c r="I2" s="20">
        <v>2.9022901239778589</v>
      </c>
      <c r="J2" s="11">
        <f t="shared" ref="J2:J33" si="0">SUM(G2:I2)</f>
        <v>3.0000000004876353</v>
      </c>
      <c r="K2" s="12">
        <f t="shared" ref="K2:K33" si="1">D2*G2</f>
        <v>2.5051696996734388E-3</v>
      </c>
      <c r="L2" s="12">
        <f t="shared" ref="L2:L33" si="2">E2*H2</f>
        <v>8.6299886453882179E-16</v>
      </c>
      <c r="M2" s="12">
        <f t="shared" ref="M2:M33" si="3">F2*I2</f>
        <v>4.1303514874213466E-6</v>
      </c>
      <c r="N2" s="18">
        <f>SUM(K2:M2)</f>
        <v>2.5093000511617232E-3</v>
      </c>
      <c r="O2" s="51">
        <f>I2/J2</f>
        <v>0.96743004116870202</v>
      </c>
      <c r="Q2" s="2">
        <f t="shared" ref="Q2:Q15" si="4">LEN(A2)</f>
        <v>2</v>
      </c>
      <c r="S2" s="3" t="s">
        <v>25</v>
      </c>
      <c r="T2" s="2" t="s">
        <v>26</v>
      </c>
    </row>
    <row r="3" spans="1:25">
      <c r="A3" s="7">
        <v>72</v>
      </c>
      <c r="B3" s="7">
        <v>76</v>
      </c>
      <c r="C3" s="8" t="s">
        <v>50</v>
      </c>
      <c r="D3" s="19">
        <v>0.23372624223369978</v>
      </c>
      <c r="E3" s="19">
        <v>1.3068623985058793E-3</v>
      </c>
      <c r="F3" s="19">
        <v>3.6473075590716498E-7</v>
      </c>
      <c r="G3" s="20">
        <v>1.3135990454559774</v>
      </c>
      <c r="H3" s="20">
        <v>0.17206185801586762</v>
      </c>
      <c r="I3" s="20">
        <v>0.51433909093892682</v>
      </c>
      <c r="J3" s="11">
        <f t="shared" si="0"/>
        <v>1.9999999944107718</v>
      </c>
      <c r="K3" s="12">
        <f t="shared" si="1"/>
        <v>0.30702256869620059</v>
      </c>
      <c r="L3" s="12">
        <f t="shared" si="2"/>
        <v>2.2486117245799483E-4</v>
      </c>
      <c r="M3" s="12">
        <f t="shared" si="3"/>
        <v>1.8759528543075885E-7</v>
      </c>
      <c r="N3" s="18">
        <f t="shared" ref="N3:N58" si="5">SUM(K3:M3)</f>
        <v>0.30724761746394402</v>
      </c>
      <c r="O3" s="51">
        <f t="shared" ref="O3:O58" si="6">I3/J3</f>
        <v>0.25716954618815308</v>
      </c>
      <c r="Q3" s="2">
        <f t="shared" si="4"/>
        <v>2</v>
      </c>
      <c r="S3" s="3" t="s">
        <v>19</v>
      </c>
      <c r="T3" s="2">
        <v>4</v>
      </c>
      <c r="X3" s="2" t="s">
        <v>29</v>
      </c>
      <c r="Y3" s="2">
        <v>330</v>
      </c>
    </row>
    <row r="4" spans="1:25">
      <c r="A4" s="7">
        <v>72</v>
      </c>
      <c r="B4" s="7">
        <v>81</v>
      </c>
      <c r="C4" s="8" t="s">
        <v>7</v>
      </c>
      <c r="D4" s="19">
        <v>3.0532989673892799E-2</v>
      </c>
      <c r="E4" s="19">
        <v>3.0055957860296209E-4</v>
      </c>
      <c r="F4" s="19">
        <v>2.0845382446375636E-5</v>
      </c>
      <c r="G4" s="20">
        <v>3</v>
      </c>
      <c r="H4" s="20">
        <v>3</v>
      </c>
      <c r="I4" s="20">
        <v>1</v>
      </c>
      <c r="J4" s="11">
        <f t="shared" si="0"/>
        <v>7</v>
      </c>
      <c r="K4" s="12">
        <f t="shared" si="1"/>
        <v>9.1598969021678397E-2</v>
      </c>
      <c r="L4" s="12">
        <f t="shared" si="2"/>
        <v>9.016787358088862E-4</v>
      </c>
      <c r="M4" s="12">
        <f t="shared" si="3"/>
        <v>2.0845382446375636E-5</v>
      </c>
      <c r="N4" s="18">
        <f t="shared" si="5"/>
        <v>9.2521493139933658E-2</v>
      </c>
      <c r="O4" s="51">
        <f t="shared" si="6"/>
        <v>0.14285714285714285</v>
      </c>
      <c r="Q4" s="2">
        <f t="shared" si="4"/>
        <v>2</v>
      </c>
      <c r="S4" s="3" t="s">
        <v>20</v>
      </c>
      <c r="T4" s="2">
        <v>11</v>
      </c>
      <c r="X4" s="2" t="s">
        <v>28</v>
      </c>
      <c r="Y4" s="2">
        <v>269</v>
      </c>
    </row>
    <row r="5" spans="1:25">
      <c r="A5" s="9">
        <v>72</v>
      </c>
      <c r="B5" s="9">
        <v>82</v>
      </c>
      <c r="C5" s="10" t="s">
        <v>77</v>
      </c>
      <c r="D5" s="19">
        <v>4.4926599083373826E-2</v>
      </c>
      <c r="E5" s="29">
        <v>9.7717614882757739E-4</v>
      </c>
      <c r="F5" s="19">
        <v>5.7278445536012377E-7</v>
      </c>
      <c r="G5" s="20">
        <v>1.427288340530243</v>
      </c>
      <c r="H5" s="20">
        <v>2.0233684045901339</v>
      </c>
      <c r="I5" s="20">
        <v>4.5493431633183867</v>
      </c>
      <c r="J5" s="11">
        <f t="shared" si="0"/>
        <v>7.9999999084387632</v>
      </c>
      <c r="K5" s="12">
        <f t="shared" si="1"/>
        <v>6.4123211051376167E-2</v>
      </c>
      <c r="L5" s="12">
        <f t="shared" si="2"/>
        <v>1.9771873452567863E-3</v>
      </c>
      <c r="M5" s="12">
        <f t="shared" si="3"/>
        <v>2.6057930460476249E-6</v>
      </c>
      <c r="N5" s="18">
        <f t="shared" si="5"/>
        <v>6.6103004189679002E-2</v>
      </c>
      <c r="O5" s="51">
        <f t="shared" si="6"/>
        <v>0.56866790192329042</v>
      </c>
      <c r="Q5" s="2">
        <f t="shared" si="4"/>
        <v>2</v>
      </c>
      <c r="S5" s="3" t="s">
        <v>21</v>
      </c>
      <c r="T5" s="2">
        <v>11</v>
      </c>
      <c r="X5" s="2" t="s">
        <v>31</v>
      </c>
      <c r="Y5" s="2">
        <v>61</v>
      </c>
    </row>
    <row r="6" spans="1:25">
      <c r="A6" s="13">
        <v>72</v>
      </c>
      <c r="B6" s="13">
        <v>84</v>
      </c>
      <c r="C6" s="14" t="s">
        <v>79</v>
      </c>
      <c r="D6" s="19">
        <v>0.68946399078067233</v>
      </c>
      <c r="E6" s="19">
        <v>5.7335762813296126E-4</v>
      </c>
      <c r="F6" s="19">
        <v>2.2984621894595861E-5</v>
      </c>
      <c r="G6" s="20">
        <v>2.1395669544078921</v>
      </c>
      <c r="H6" s="20">
        <v>4.065078567692944</v>
      </c>
      <c r="I6" s="20">
        <v>3.7953543518073816</v>
      </c>
      <c r="J6" s="11">
        <f t="shared" si="0"/>
        <v>9.9999998739082177</v>
      </c>
      <c r="K6" s="12">
        <f t="shared" si="1"/>
        <v>1.4751543709285142</v>
      </c>
      <c r="L6" s="12">
        <f t="shared" si="2"/>
        <v>2.3307438057465616E-3</v>
      </c>
      <c r="M6" s="12">
        <f t="shared" si="3"/>
        <v>8.7234784732301626E-5</v>
      </c>
      <c r="N6" s="18">
        <f t="shared" si="5"/>
        <v>1.477572349518993</v>
      </c>
      <c r="O6" s="51">
        <f t="shared" si="6"/>
        <v>0.37953543996636818</v>
      </c>
      <c r="Q6" s="2">
        <f t="shared" si="4"/>
        <v>2</v>
      </c>
      <c r="S6" s="3" t="s">
        <v>22</v>
      </c>
      <c r="T6" s="2">
        <v>6</v>
      </c>
      <c r="X6" s="2" t="s">
        <v>32</v>
      </c>
      <c r="Y6" s="2">
        <v>128</v>
      </c>
    </row>
    <row r="7" spans="1:25">
      <c r="A7" s="13">
        <v>77</v>
      </c>
      <c r="B7" s="13">
        <v>82</v>
      </c>
      <c r="C7" s="14" t="s">
        <v>80</v>
      </c>
      <c r="D7" s="19">
        <v>1.7890461773024328E-2</v>
      </c>
      <c r="E7" s="19">
        <v>3.1342742295976321E-4</v>
      </c>
      <c r="F7" s="19">
        <v>8.8106138966950886E-7</v>
      </c>
      <c r="G7" s="20">
        <v>0.23770006634682223</v>
      </c>
      <c r="H7" s="20">
        <v>0.99822391998986093</v>
      </c>
      <c r="I7" s="20">
        <v>2.7640760456630877</v>
      </c>
      <c r="J7" s="11">
        <f t="shared" si="0"/>
        <v>4.0000000319997708</v>
      </c>
      <c r="K7" s="12">
        <f t="shared" si="1"/>
        <v>4.2525639504231699E-3</v>
      </c>
      <c r="L7" s="12">
        <f t="shared" si="2"/>
        <v>3.1287075077921498E-4</v>
      </c>
      <c r="M7" s="12">
        <f t="shared" si="3"/>
        <v>2.4353206819441209E-6</v>
      </c>
      <c r="N7" s="18">
        <f t="shared" si="5"/>
        <v>4.5678700218843285E-3</v>
      </c>
      <c r="O7" s="51">
        <f t="shared" si="6"/>
        <v>0.69101900588765952</v>
      </c>
      <c r="Q7" s="2">
        <f t="shared" si="4"/>
        <v>2</v>
      </c>
      <c r="S7" s="3" t="s">
        <v>23</v>
      </c>
      <c r="T7" s="2">
        <v>1</v>
      </c>
      <c r="X7" s="2" t="s">
        <v>33</v>
      </c>
      <c r="Y7" s="2">
        <f>282/2</f>
        <v>141</v>
      </c>
    </row>
    <row r="8" spans="1:25">
      <c r="A8" s="13">
        <v>77</v>
      </c>
      <c r="B8" s="13">
        <v>84</v>
      </c>
      <c r="C8" s="14" t="s">
        <v>82</v>
      </c>
      <c r="D8" s="19">
        <v>2.4312677938522941E-2</v>
      </c>
      <c r="E8" s="19">
        <v>2.8169464606789312E-4</v>
      </c>
      <c r="F8" s="19">
        <v>9.1553235650831296E-7</v>
      </c>
      <c r="G8" s="20">
        <v>0.16217298147660358</v>
      </c>
      <c r="H8" s="20">
        <v>1.1097307736955888</v>
      </c>
      <c r="I8" s="20">
        <v>4.7280962365174908</v>
      </c>
      <c r="J8" s="11">
        <f t="shared" si="0"/>
        <v>5.9999999916896831</v>
      </c>
      <c r="K8" s="12">
        <f t="shared" si="1"/>
        <v>3.9428594689707094E-3</v>
      </c>
      <c r="L8" s="12">
        <f t="shared" si="2"/>
        <v>3.1260521752682807E-4</v>
      </c>
      <c r="M8" s="12">
        <f t="shared" si="3"/>
        <v>4.3287250892169442E-6</v>
      </c>
      <c r="N8" s="18">
        <f t="shared" si="5"/>
        <v>4.2597934115867538E-3</v>
      </c>
      <c r="O8" s="51">
        <f t="shared" si="6"/>
        <v>0.78801604051102558</v>
      </c>
      <c r="Q8" s="2">
        <f t="shared" si="4"/>
        <v>2</v>
      </c>
      <c r="X8" s="2" t="s">
        <v>36</v>
      </c>
      <c r="Y8" s="2">
        <v>197</v>
      </c>
    </row>
    <row r="9" spans="1:25">
      <c r="A9" s="13">
        <v>79</v>
      </c>
      <c r="B9" s="13">
        <v>84</v>
      </c>
      <c r="C9" s="14" t="s">
        <v>85</v>
      </c>
      <c r="D9" s="19">
        <v>3.785130663016581E-2</v>
      </c>
      <c r="E9" s="19">
        <v>3.539301339030774E-4</v>
      </c>
      <c r="F9" s="19">
        <v>1.6067898817913793E-6</v>
      </c>
      <c r="G9" s="20">
        <v>0.1016481665508792</v>
      </c>
      <c r="H9" s="20">
        <v>0.54622146461383636</v>
      </c>
      <c r="I9" s="20">
        <v>3.3521304195766204</v>
      </c>
      <c r="J9" s="11">
        <f t="shared" si="0"/>
        <v>4.0000000507413356</v>
      </c>
      <c r="K9" s="12">
        <f t="shared" si="1"/>
        <v>3.8475159205114923E-3</v>
      </c>
      <c r="L9" s="12">
        <f t="shared" si="2"/>
        <v>1.9332423611151015E-4</v>
      </c>
      <c r="M9" s="12">
        <f t="shared" si="3"/>
        <v>5.3861692406208044E-6</v>
      </c>
      <c r="N9" s="18">
        <f t="shared" si="5"/>
        <v>4.0462263258636234E-3</v>
      </c>
      <c r="O9" s="51">
        <f t="shared" si="6"/>
        <v>0.8380325942634318</v>
      </c>
      <c r="Q9" s="2">
        <f t="shared" si="4"/>
        <v>2</v>
      </c>
      <c r="X9" s="2" t="s">
        <v>37</v>
      </c>
      <c r="Y9" s="2">
        <v>30</v>
      </c>
    </row>
    <row r="10" spans="1:25">
      <c r="A10" s="13">
        <v>82</v>
      </c>
      <c r="B10" s="13">
        <v>93</v>
      </c>
      <c r="C10" s="14" t="s">
        <v>6</v>
      </c>
      <c r="D10" s="19">
        <v>6.3169090930140795E-2</v>
      </c>
      <c r="E10" s="19">
        <v>5.3839147550816197E-4</v>
      </c>
      <c r="F10" s="19">
        <v>1.7663457592116248E-5</v>
      </c>
      <c r="G10" s="20">
        <v>1.4077963302963712</v>
      </c>
      <c r="H10" s="20">
        <v>1.309768740629482</v>
      </c>
      <c r="I10" s="20">
        <v>7.2824349526930625</v>
      </c>
      <c r="J10" s="11">
        <f t="shared" si="0"/>
        <v>10.000000023618917</v>
      </c>
      <c r="K10" s="12">
        <f t="shared" si="1"/>
        <v>8.892921439960999E-2</v>
      </c>
      <c r="L10" s="12">
        <f t="shared" si="2"/>
        <v>7.051683248419739E-4</v>
      </c>
      <c r="M10" s="12">
        <f t="shared" si="3"/>
        <v>1.2863298095423901E-4</v>
      </c>
      <c r="N10" s="18">
        <f t="shared" si="5"/>
        <v>8.9763015705406207E-2</v>
      </c>
      <c r="O10" s="51">
        <f t="shared" si="6"/>
        <v>0.72824349354927398</v>
      </c>
      <c r="Q10" s="2">
        <f t="shared" si="4"/>
        <v>2</v>
      </c>
      <c r="X10" s="2" t="s">
        <v>34</v>
      </c>
      <c r="Y10" s="2">
        <v>93</v>
      </c>
    </row>
    <row r="11" spans="1:25">
      <c r="A11" s="13">
        <v>87</v>
      </c>
      <c r="B11" s="13">
        <v>93</v>
      </c>
      <c r="C11" s="14" t="s">
        <v>88</v>
      </c>
      <c r="D11" s="19">
        <v>0.52991621299038005</v>
      </c>
      <c r="E11" s="19">
        <v>3.1525357030117633E-4</v>
      </c>
      <c r="F11" s="19">
        <v>7.5952072990832481E-6</v>
      </c>
      <c r="G11" s="20">
        <v>1.0154280534112974</v>
      </c>
      <c r="H11" s="20">
        <v>2.196310651951749</v>
      </c>
      <c r="I11" s="20">
        <v>1.7882612626937298</v>
      </c>
      <c r="J11" s="11">
        <f t="shared" si="0"/>
        <v>4.9999999680567768</v>
      </c>
      <c r="K11" s="12">
        <f t="shared" si="1"/>
        <v>0.53809178862790807</v>
      </c>
      <c r="L11" s="12">
        <f t="shared" si="2"/>
        <v>6.9239477451829318E-4</v>
      </c>
      <c r="M11" s="12">
        <f t="shared" si="3"/>
        <v>1.3582214995079241E-5</v>
      </c>
      <c r="N11" s="18">
        <f t="shared" si="5"/>
        <v>0.53879776561742143</v>
      </c>
      <c r="O11" s="51">
        <f t="shared" si="6"/>
        <v>0.35765225482365909</v>
      </c>
      <c r="Q11" s="2">
        <f t="shared" si="4"/>
        <v>2</v>
      </c>
      <c r="X11" s="2" t="s">
        <v>35</v>
      </c>
      <c r="Y11" s="2">
        <v>104</v>
      </c>
    </row>
    <row r="12" spans="1:25">
      <c r="A12" s="13">
        <v>94</v>
      </c>
      <c r="B12" s="13">
        <v>98</v>
      </c>
      <c r="C12" s="14" t="s">
        <v>11</v>
      </c>
      <c r="D12" s="19">
        <v>2.4141652530719961E-2</v>
      </c>
      <c r="E12" s="19">
        <v>3.7943795889819374E-5</v>
      </c>
      <c r="F12" s="19">
        <v>9.5431779985242621E-6</v>
      </c>
      <c r="G12" s="20">
        <v>1.4699806077582174</v>
      </c>
      <c r="H12" s="20">
        <v>0</v>
      </c>
      <c r="I12" s="20">
        <v>1.5</v>
      </c>
      <c r="J12" s="11">
        <f t="shared" si="0"/>
        <v>2.9699806077582176</v>
      </c>
      <c r="K12" s="12">
        <f t="shared" si="1"/>
        <v>3.5487761059395433E-2</v>
      </c>
      <c r="L12" s="12">
        <f t="shared" si="2"/>
        <v>0</v>
      </c>
      <c r="M12" s="12">
        <f t="shared" si="3"/>
        <v>1.4314766997786393E-5</v>
      </c>
      <c r="N12" s="18">
        <f t="shared" si="5"/>
        <v>3.5502075826393219E-2</v>
      </c>
      <c r="O12" s="51">
        <f t="shared" si="6"/>
        <v>0.50505380273584366</v>
      </c>
      <c r="Q12" s="2">
        <f t="shared" si="4"/>
        <v>2</v>
      </c>
    </row>
    <row r="13" spans="1:25">
      <c r="A13" s="13">
        <v>98</v>
      </c>
      <c r="B13" s="13">
        <v>105</v>
      </c>
      <c r="C13" s="14" t="s">
        <v>14</v>
      </c>
      <c r="D13" s="19">
        <v>7.0230196851722743E-2</v>
      </c>
      <c r="E13" s="19">
        <v>4.029552178496893E-5</v>
      </c>
      <c r="F13" s="19">
        <v>3.6990276500605164E-5</v>
      </c>
      <c r="G13" s="20">
        <v>4.6642603349651797</v>
      </c>
      <c r="H13" s="20">
        <v>0</v>
      </c>
      <c r="I13" s="20">
        <v>1.3357397136403724</v>
      </c>
      <c r="J13" s="11">
        <f t="shared" si="0"/>
        <v>6.0000000486055516</v>
      </c>
      <c r="K13" s="12">
        <f t="shared" si="1"/>
        <v>0.32757192149228681</v>
      </c>
      <c r="L13" s="12">
        <f t="shared" si="2"/>
        <v>0</v>
      </c>
      <c r="M13" s="12">
        <f t="shared" si="3"/>
        <v>4.9409381340396537E-5</v>
      </c>
      <c r="N13" s="18">
        <f t="shared" si="5"/>
        <v>0.32762133087362721</v>
      </c>
      <c r="O13" s="51">
        <f t="shared" si="6"/>
        <v>0.22262328380327415</v>
      </c>
      <c r="Q13" s="2">
        <f t="shared" si="4"/>
        <v>2</v>
      </c>
      <c r="X13" s="2" t="s">
        <v>42</v>
      </c>
    </row>
    <row r="14" spans="1:25">
      <c r="A14" s="9">
        <v>109</v>
      </c>
      <c r="B14" s="9">
        <v>114</v>
      </c>
      <c r="C14" s="10" t="s">
        <v>51</v>
      </c>
      <c r="D14" s="19">
        <v>4.6466987817379582E-2</v>
      </c>
      <c r="E14" s="19">
        <v>1.5487857738730055E-4</v>
      </c>
      <c r="F14" s="19">
        <v>0</v>
      </c>
      <c r="G14" s="20">
        <v>0.34987874467224855</v>
      </c>
      <c r="H14" s="20">
        <v>1.5374445999796196</v>
      </c>
      <c r="I14" s="20">
        <v>2.1126766705441904</v>
      </c>
      <c r="J14" s="11">
        <f t="shared" si="0"/>
        <v>4.0000000151960586</v>
      </c>
      <c r="K14" s="12">
        <f t="shared" si="1"/>
        <v>1.6257811366245434E-2</v>
      </c>
      <c r="L14" s="12">
        <f t="shared" si="2"/>
        <v>2.3811723245663083E-4</v>
      </c>
      <c r="M14" s="12">
        <f t="shared" si="3"/>
        <v>0</v>
      </c>
      <c r="N14" s="18">
        <f t="shared" si="5"/>
        <v>1.6495928598702064E-2</v>
      </c>
      <c r="O14" s="51">
        <f t="shared" si="6"/>
        <v>0.52816916562952521</v>
      </c>
      <c r="Q14" s="2">
        <f t="shared" si="4"/>
        <v>3</v>
      </c>
      <c r="X14" s="2" t="s">
        <v>43</v>
      </c>
      <c r="Y14" s="4">
        <f>Y8/Y4*100</f>
        <v>73.234200743494426</v>
      </c>
    </row>
    <row r="15" spans="1:25">
      <c r="A15" s="7">
        <v>115</v>
      </c>
      <c r="B15" s="7">
        <v>122</v>
      </c>
      <c r="C15" s="8" t="s">
        <v>10</v>
      </c>
      <c r="D15" s="19">
        <v>4.1342740388601029E-2</v>
      </c>
      <c r="E15" s="19">
        <v>3.8849784210586086E-4</v>
      </c>
      <c r="F15" s="19">
        <v>1.5162101070310225E-6</v>
      </c>
      <c r="G15" s="20">
        <v>1.2038656316482963</v>
      </c>
      <c r="H15" s="20">
        <v>1.332216175485853</v>
      </c>
      <c r="I15" s="20">
        <v>3.463918250452461</v>
      </c>
      <c r="J15" s="11">
        <f t="shared" si="0"/>
        <v>6.0000000575866101</v>
      </c>
      <c r="K15" s="12">
        <f t="shared" si="1"/>
        <v>4.9771104271994708E-2</v>
      </c>
      <c r="L15" s="12">
        <f t="shared" si="2"/>
        <v>5.1756310939477673E-4</v>
      </c>
      <c r="M15" s="12">
        <f t="shared" si="3"/>
        <v>5.2520278612652382E-6</v>
      </c>
      <c r="N15" s="18">
        <f t="shared" si="5"/>
        <v>5.0293919409250751E-2</v>
      </c>
      <c r="O15" s="51">
        <f t="shared" si="6"/>
        <v>0.57731970286776269</v>
      </c>
      <c r="Q15" s="2">
        <f t="shared" si="4"/>
        <v>3</v>
      </c>
      <c r="X15" s="2" t="s">
        <v>39</v>
      </c>
      <c r="Y15" s="4">
        <f>Y10/Y6*100</f>
        <v>72.65625</v>
      </c>
    </row>
    <row r="16" spans="1:25">
      <c r="A16" s="22">
        <v>119</v>
      </c>
      <c r="B16" s="22">
        <v>125</v>
      </c>
      <c r="C16" s="23" t="s">
        <v>54</v>
      </c>
      <c r="D16" s="24">
        <v>0.52989180017325488</v>
      </c>
      <c r="E16" s="24">
        <v>0.52989228549537271</v>
      </c>
      <c r="F16" s="24">
        <v>5.9305697739727527E-7</v>
      </c>
      <c r="G16" s="25">
        <v>0.1</v>
      </c>
      <c r="H16" s="25">
        <v>0</v>
      </c>
      <c r="I16" s="25">
        <v>4.8684939092570634</v>
      </c>
      <c r="J16" s="26">
        <f t="shared" si="0"/>
        <v>4.968493909257063</v>
      </c>
      <c r="K16" s="27">
        <f t="shared" si="1"/>
        <v>5.2989180017325492E-2</v>
      </c>
      <c r="L16" s="27">
        <f t="shared" si="2"/>
        <v>0</v>
      </c>
      <c r="M16" s="27">
        <f t="shared" si="3"/>
        <v>2.8872942823010386E-6</v>
      </c>
      <c r="N16" s="28">
        <f t="shared" si="5"/>
        <v>5.2992067311607792E-2</v>
      </c>
      <c r="O16" s="51">
        <f t="shared" si="6"/>
        <v>0.97987317649445349</v>
      </c>
      <c r="P16" s="2" t="s">
        <v>8</v>
      </c>
      <c r="X16" s="2" t="s">
        <v>40</v>
      </c>
      <c r="Y16" s="4">
        <f>Y11/Y7*100</f>
        <v>73.75886524822694</v>
      </c>
    </row>
    <row r="17" spans="1:25">
      <c r="A17" s="9">
        <v>123</v>
      </c>
      <c r="B17" s="9">
        <v>129</v>
      </c>
      <c r="C17" s="10" t="s">
        <v>56</v>
      </c>
      <c r="D17" s="19">
        <v>6.5580536965942571E-2</v>
      </c>
      <c r="E17" s="19">
        <v>3.109924553866564E-4</v>
      </c>
      <c r="F17" s="19">
        <v>6.9063230230562714E-7</v>
      </c>
      <c r="G17" s="20">
        <v>0.17262573276483223</v>
      </c>
      <c r="H17" s="20">
        <v>0.60051596241258787</v>
      </c>
      <c r="I17" s="20">
        <v>3.226858348114972</v>
      </c>
      <c r="J17" s="11">
        <f t="shared" si="0"/>
        <v>4.0000000432923919</v>
      </c>
      <c r="K17" s="12">
        <f t="shared" si="1"/>
        <v>1.1320888248857004E-2</v>
      </c>
      <c r="L17" s="12">
        <f t="shared" si="2"/>
        <v>1.8675593364957175E-4</v>
      </c>
      <c r="M17" s="12">
        <f t="shared" si="3"/>
        <v>2.2285726101727758E-6</v>
      </c>
      <c r="N17" s="18">
        <f t="shared" si="5"/>
        <v>1.1509872755116748E-2</v>
      </c>
      <c r="O17" s="51">
        <f t="shared" si="6"/>
        <v>0.80671457829759208</v>
      </c>
      <c r="Q17" s="2">
        <f t="shared" ref="Q17:Q33" si="7">LEN(A17)</f>
        <v>3</v>
      </c>
      <c r="Y17" s="4"/>
    </row>
    <row r="18" spans="1:25">
      <c r="A18" s="7">
        <v>128</v>
      </c>
      <c r="B18" s="7">
        <v>135</v>
      </c>
      <c r="C18" s="8" t="s">
        <v>58</v>
      </c>
      <c r="D18" s="19">
        <v>4.9785593009016423E-2</v>
      </c>
      <c r="E18" s="19">
        <v>2.0383700972431509E-5</v>
      </c>
      <c r="F18" s="19">
        <v>2.0504145052544756E-5</v>
      </c>
      <c r="G18" s="20">
        <v>1.9247489211613023</v>
      </c>
      <c r="H18" s="20">
        <v>4.0752510903161836</v>
      </c>
      <c r="I18" s="20">
        <v>0</v>
      </c>
      <c r="J18" s="11">
        <f t="shared" si="0"/>
        <v>6.0000000114774856</v>
      </c>
      <c r="K18" s="12">
        <f t="shared" si="1"/>
        <v>9.5824766433480035E-2</v>
      </c>
      <c r="L18" s="12">
        <f t="shared" si="2"/>
        <v>8.3068699612580553E-5</v>
      </c>
      <c r="M18" s="12">
        <f t="shared" si="3"/>
        <v>0</v>
      </c>
      <c r="N18" s="18">
        <f t="shared" si="5"/>
        <v>9.5907835133092617E-2</v>
      </c>
      <c r="O18" s="51">
        <f t="shared" si="6"/>
        <v>0</v>
      </c>
      <c r="Q18" s="2">
        <f t="shared" si="7"/>
        <v>3</v>
      </c>
      <c r="X18" s="2" t="s">
        <v>41</v>
      </c>
      <c r="Y18" s="4"/>
    </row>
    <row r="19" spans="1:25">
      <c r="A19" s="7">
        <v>134</v>
      </c>
      <c r="B19" s="7">
        <v>139</v>
      </c>
      <c r="C19" s="8" t="s">
        <v>15</v>
      </c>
      <c r="D19" s="19">
        <v>2.7931931108173089E-2</v>
      </c>
      <c r="E19" s="19">
        <v>4.341558747642191E-4</v>
      </c>
      <c r="F19" s="19">
        <v>1.3461401111499615E-6</v>
      </c>
      <c r="G19" s="20">
        <v>0.15961697755227705</v>
      </c>
      <c r="H19" s="20">
        <v>0.66867343910563881</v>
      </c>
      <c r="I19" s="20">
        <v>3.1717096262053128</v>
      </c>
      <c r="J19" s="11">
        <f t="shared" si="0"/>
        <v>4.0000000428632285</v>
      </c>
      <c r="K19" s="12">
        <f t="shared" si="1"/>
        <v>4.4584104206850132E-3</v>
      </c>
      <c r="L19" s="12">
        <f t="shared" si="2"/>
        <v>2.9030850188650742E-4</v>
      </c>
      <c r="M19" s="12">
        <f t="shared" si="3"/>
        <v>4.2695655487554227E-6</v>
      </c>
      <c r="N19" s="18">
        <f t="shared" si="5"/>
        <v>4.7529884881202765E-3</v>
      </c>
      <c r="O19" s="51">
        <f t="shared" si="6"/>
        <v>0.7929273980544711</v>
      </c>
      <c r="Q19" s="2">
        <f t="shared" si="7"/>
        <v>3</v>
      </c>
      <c r="X19" s="2" t="s">
        <v>43</v>
      </c>
      <c r="Y19" s="4">
        <f>Y9/Y3*100</f>
        <v>9.0909090909090917</v>
      </c>
    </row>
    <row r="20" spans="1:25">
      <c r="A20" s="7">
        <v>139</v>
      </c>
      <c r="B20" s="7">
        <v>146</v>
      </c>
      <c r="C20" s="8" t="s">
        <v>61</v>
      </c>
      <c r="D20" s="19">
        <v>4.8522964080951608E-2</v>
      </c>
      <c r="E20" s="19">
        <v>1.0904628457056645E-3</v>
      </c>
      <c r="F20" s="19">
        <v>2.2945850726930026E-6</v>
      </c>
      <c r="G20" s="20">
        <v>1.961207008780314</v>
      </c>
      <c r="H20" s="20">
        <v>0.52094535734197633</v>
      </c>
      <c r="I20" s="20">
        <v>2.5178476230203355</v>
      </c>
      <c r="J20" s="11">
        <f t="shared" si="0"/>
        <v>4.9999999891426263</v>
      </c>
      <c r="K20" s="12">
        <f t="shared" si="1"/>
        <v>9.5163577242357716E-2</v>
      </c>
      <c r="L20" s="12">
        <f t="shared" si="2"/>
        <v>5.6807155682428575E-4</v>
      </c>
      <c r="M20" s="12">
        <f t="shared" si="3"/>
        <v>5.7774155710980201E-6</v>
      </c>
      <c r="N20" s="18">
        <f t="shared" si="5"/>
        <v>9.5737426214753105E-2</v>
      </c>
      <c r="O20" s="51">
        <f t="shared" si="6"/>
        <v>0.50356952569755564</v>
      </c>
      <c r="Q20" s="2">
        <f t="shared" si="7"/>
        <v>3</v>
      </c>
      <c r="X20" s="2" t="s">
        <v>38</v>
      </c>
      <c r="Y20" s="4">
        <f>(Y9-2)/Y4*100</f>
        <v>10.408921933085502</v>
      </c>
    </row>
    <row r="21" spans="1:25">
      <c r="A21" s="30">
        <v>145</v>
      </c>
      <c r="B21" s="30">
        <v>149</v>
      </c>
      <c r="C21" s="31" t="s">
        <v>63</v>
      </c>
      <c r="D21" s="24">
        <v>9.1030125398934125E-2</v>
      </c>
      <c r="E21" s="24">
        <v>7.2990281890339875E-2</v>
      </c>
      <c r="F21" s="24">
        <v>4.9435521104293658E-6</v>
      </c>
      <c r="G21" s="25">
        <v>8.2090939596859832E-12</v>
      </c>
      <c r="H21" s="25">
        <v>0.19906396625314582</v>
      </c>
      <c r="I21" s="25">
        <v>2.8009360319130447</v>
      </c>
      <c r="J21" s="26">
        <f t="shared" si="0"/>
        <v>2.9999999981743999</v>
      </c>
      <c r="K21" s="27">
        <f t="shared" si="1"/>
        <v>7.472748525618477E-13</v>
      </c>
      <c r="L21" s="27">
        <f t="shared" si="2"/>
        <v>1.4529735011026217E-2</v>
      </c>
      <c r="M21" s="27">
        <f t="shared" si="3"/>
        <v>1.3846573231741386E-5</v>
      </c>
      <c r="N21" s="28">
        <f t="shared" si="5"/>
        <v>1.4543581585005233E-2</v>
      </c>
      <c r="O21" s="51">
        <f t="shared" si="6"/>
        <v>0.93364534453916925</v>
      </c>
      <c r="Q21" s="2">
        <f t="shared" si="7"/>
        <v>3</v>
      </c>
      <c r="X21" s="2" t="s">
        <v>44</v>
      </c>
      <c r="Y21" s="4">
        <f>2/Y5*100</f>
        <v>3.278688524590164</v>
      </c>
    </row>
    <row r="22" spans="1:25">
      <c r="A22" s="7">
        <v>147</v>
      </c>
      <c r="B22" s="7">
        <v>158</v>
      </c>
      <c r="C22" s="8" t="s">
        <v>65</v>
      </c>
      <c r="D22" s="19">
        <v>2.934972926992635E-2</v>
      </c>
      <c r="E22" s="19">
        <v>1.2362389588818727E-3</v>
      </c>
      <c r="F22" s="19">
        <v>2.1348985849652211E-5</v>
      </c>
      <c r="G22" s="20">
        <v>3.468771952052383</v>
      </c>
      <c r="H22" s="20">
        <v>1.7431938425329916</v>
      </c>
      <c r="I22" s="20">
        <v>3.7880333671349398</v>
      </c>
      <c r="J22" s="32">
        <f t="shared" si="0"/>
        <v>8.9999991617203143</v>
      </c>
      <c r="K22" s="33">
        <f t="shared" si="1"/>
        <v>0.10180751769185138</v>
      </c>
      <c r="L22" s="33">
        <f t="shared" si="2"/>
        <v>2.1550041410222766E-3</v>
      </c>
      <c r="M22" s="33">
        <f t="shared" si="3"/>
        <v>8.0870670752974244E-5</v>
      </c>
      <c r="N22" s="34">
        <f t="shared" si="5"/>
        <v>0.10404339250362664</v>
      </c>
      <c r="O22" s="51">
        <f t="shared" si="6"/>
        <v>0.42089263555118733</v>
      </c>
      <c r="Q22" s="2">
        <f t="shared" si="7"/>
        <v>3</v>
      </c>
      <c r="Y22" s="4"/>
    </row>
    <row r="23" spans="1:25">
      <c r="A23" s="7">
        <v>152</v>
      </c>
      <c r="B23" s="7">
        <v>157</v>
      </c>
      <c r="C23" s="35" t="s">
        <v>67</v>
      </c>
      <c r="D23" s="19">
        <v>1.6795297521208966E-2</v>
      </c>
      <c r="E23" s="19">
        <v>1.7097550980946271E-3</v>
      </c>
      <c r="F23" s="19">
        <v>9.8144042585705813E-6</v>
      </c>
      <c r="G23" s="20">
        <v>0.9585427565557133</v>
      </c>
      <c r="H23" s="20">
        <v>0.57865069728216434</v>
      </c>
      <c r="I23" s="20">
        <v>1.4628065255491949</v>
      </c>
      <c r="J23" s="32">
        <f t="shared" si="0"/>
        <v>2.9999999793870726</v>
      </c>
      <c r="K23" s="33">
        <f t="shared" si="1"/>
        <v>1.609901078315298E-2</v>
      </c>
      <c r="L23" s="33">
        <f t="shared" si="2"/>
        <v>9.8935097969419118E-4</v>
      </c>
      <c r="M23" s="33">
        <f t="shared" si="3"/>
        <v>1.4356574593814855E-5</v>
      </c>
      <c r="N23" s="34">
        <f t="shared" si="5"/>
        <v>1.7102718337440984E-2</v>
      </c>
      <c r="O23" s="51">
        <f t="shared" si="6"/>
        <v>0.48760217853336774</v>
      </c>
      <c r="Q23" s="2">
        <f t="shared" si="7"/>
        <v>3</v>
      </c>
      <c r="Y23" s="4"/>
    </row>
    <row r="24" spans="1:25">
      <c r="A24" s="9">
        <v>158</v>
      </c>
      <c r="B24" s="9">
        <v>163</v>
      </c>
      <c r="C24" s="10" t="s">
        <v>69</v>
      </c>
      <c r="D24" s="19">
        <v>2.8095375517265039E-2</v>
      </c>
      <c r="E24" s="19">
        <v>5.3339013490245608E-5</v>
      </c>
      <c r="F24" s="19">
        <v>9.8920725102151846E-6</v>
      </c>
      <c r="G24" s="20">
        <v>0.33503034983355823</v>
      </c>
      <c r="H24" s="20">
        <v>0.99539063120809335</v>
      </c>
      <c r="I24" s="20">
        <v>2.6695790449424033</v>
      </c>
      <c r="J24" s="32">
        <f t="shared" si="0"/>
        <v>4.0000000259840549</v>
      </c>
      <c r="K24" s="33">
        <f t="shared" si="1"/>
        <v>9.4128034882544932E-3</v>
      </c>
      <c r="L24" s="33">
        <f t="shared" si="2"/>
        <v>5.309315430607258E-5</v>
      </c>
      <c r="M24" s="33">
        <f t="shared" si="3"/>
        <v>2.6407669484321255E-5</v>
      </c>
      <c r="N24" s="34">
        <f t="shared" si="5"/>
        <v>9.4923043120448865E-3</v>
      </c>
      <c r="O24" s="51">
        <f t="shared" si="6"/>
        <v>0.66739475690019534</v>
      </c>
      <c r="Q24" s="2">
        <f t="shared" si="7"/>
        <v>3</v>
      </c>
      <c r="Y24" s="4"/>
    </row>
    <row r="25" spans="1:25">
      <c r="A25" s="7">
        <v>158</v>
      </c>
      <c r="B25" s="7">
        <v>169</v>
      </c>
      <c r="C25" s="8" t="s">
        <v>12</v>
      </c>
      <c r="D25" s="19">
        <v>2.3318793517554344E-2</v>
      </c>
      <c r="E25" s="19">
        <v>3.2055911256253649E-4</v>
      </c>
      <c r="F25" s="19">
        <v>2.092001535521497E-5</v>
      </c>
      <c r="G25" s="20">
        <v>1.0159989936142284</v>
      </c>
      <c r="H25" s="20">
        <v>0</v>
      </c>
      <c r="I25" s="20">
        <v>8.9840011028700815</v>
      </c>
      <c r="J25" s="32">
        <f t="shared" si="0"/>
        <v>10.00000009648431</v>
      </c>
      <c r="K25" s="33">
        <f t="shared" si="1"/>
        <v>2.3691870746133208E-2</v>
      </c>
      <c r="L25" s="33">
        <f t="shared" si="2"/>
        <v>0</v>
      </c>
      <c r="M25" s="33">
        <f t="shared" si="3"/>
        <v>1.8794544102331034E-4</v>
      </c>
      <c r="N25" s="34">
        <f t="shared" si="5"/>
        <v>2.3879816187156518E-2</v>
      </c>
      <c r="O25" s="51">
        <f t="shared" si="6"/>
        <v>0.89840010161885675</v>
      </c>
      <c r="Q25" s="2">
        <f t="shared" si="7"/>
        <v>3</v>
      </c>
    </row>
    <row r="26" spans="1:25">
      <c r="A26" s="9">
        <v>164</v>
      </c>
      <c r="B26" s="9">
        <v>173</v>
      </c>
      <c r="C26" s="10" t="s">
        <v>72</v>
      </c>
      <c r="D26" s="19">
        <v>6.8819417807194402E-2</v>
      </c>
      <c r="E26" s="19">
        <v>1.8597526295621485E-5</v>
      </c>
      <c r="F26" s="19">
        <v>1.80222878179929E-5</v>
      </c>
      <c r="G26" s="20">
        <v>0.45513741187308915</v>
      </c>
      <c r="H26" s="20">
        <v>7.5448596093900715</v>
      </c>
      <c r="I26" s="20">
        <v>1.9787368398816619E-6</v>
      </c>
      <c r="J26" s="32">
        <f t="shared" si="0"/>
        <v>7.9999990000000007</v>
      </c>
      <c r="K26" s="33">
        <f t="shared" si="1"/>
        <v>3.1322291707379248E-2</v>
      </c>
      <c r="L26" s="33">
        <f t="shared" si="2"/>
        <v>1.4031572498240431E-4</v>
      </c>
      <c r="M26" s="33">
        <f t="shared" si="3"/>
        <v>3.5661364844413042E-11</v>
      </c>
      <c r="N26" s="34">
        <f t="shared" si="5"/>
        <v>3.1462607468023013E-2</v>
      </c>
      <c r="O26" s="51">
        <f t="shared" si="6"/>
        <v>2.4734213590297471E-7</v>
      </c>
      <c r="Q26" s="2">
        <f t="shared" si="7"/>
        <v>3</v>
      </c>
    </row>
    <row r="27" spans="1:25">
      <c r="A27" s="22">
        <v>174</v>
      </c>
      <c r="B27" s="22">
        <v>177</v>
      </c>
      <c r="C27" s="23" t="s">
        <v>74</v>
      </c>
      <c r="D27" s="24">
        <v>5.4337233570906508E-2</v>
      </c>
      <c r="E27" s="24">
        <v>9.4490837971006303E-6</v>
      </c>
      <c r="F27" s="24">
        <v>9.4490838706849591E-6</v>
      </c>
      <c r="G27" s="25">
        <v>4.7386847043064319E-2</v>
      </c>
      <c r="H27" s="25">
        <v>0.58512966632722418</v>
      </c>
      <c r="I27" s="25">
        <v>1.3674835125629625</v>
      </c>
      <c r="J27" s="26">
        <f t="shared" si="0"/>
        <v>2.0000000259332511</v>
      </c>
      <c r="K27" s="27">
        <f t="shared" si="1"/>
        <v>2.5748701759678062E-3</v>
      </c>
      <c r="L27" s="27">
        <f t="shared" si="2"/>
        <v>5.5289392492954723E-6</v>
      </c>
      <c r="M27" s="27">
        <f t="shared" si="3"/>
        <v>1.2921466401986302E-5</v>
      </c>
      <c r="N27" s="28">
        <f t="shared" si="5"/>
        <v>2.593320581619088E-3</v>
      </c>
      <c r="O27" s="51">
        <f t="shared" si="6"/>
        <v>0.68374174741565807</v>
      </c>
      <c r="Q27" s="2">
        <f t="shared" si="7"/>
        <v>3</v>
      </c>
    </row>
    <row r="28" spans="1:25" s="43" customFormat="1">
      <c r="A28" s="36">
        <v>174</v>
      </c>
      <c r="B28" s="36">
        <v>184</v>
      </c>
      <c r="C28" s="37" t="s">
        <v>75</v>
      </c>
      <c r="D28" s="38">
        <v>7.7440678209290834E-2</v>
      </c>
      <c r="E28" s="38">
        <v>8.118114583445296E-4</v>
      </c>
      <c r="F28" s="38">
        <v>1.0704293912043838E-5</v>
      </c>
      <c r="G28" s="39">
        <v>1.4643066300166068</v>
      </c>
      <c r="H28" s="39">
        <v>8.6619443101782212E-2</v>
      </c>
      <c r="I28" s="39">
        <v>7.4490729853338955</v>
      </c>
      <c r="J28" s="40">
        <f t="shared" si="0"/>
        <v>8.9999990584522838</v>
      </c>
      <c r="K28" s="41">
        <f t="shared" si="1"/>
        <v>0.11339689853484713</v>
      </c>
      <c r="L28" s="41">
        <f t="shared" si="2"/>
        <v>7.0318656425448828E-5</v>
      </c>
      <c r="M28" s="41">
        <f t="shared" si="3"/>
        <v>7.9737066607279844E-5</v>
      </c>
      <c r="N28" s="42">
        <f t="shared" si="5"/>
        <v>0.11354695425787988</v>
      </c>
      <c r="O28" s="51">
        <f t="shared" si="6"/>
        <v>0.82767486273658586</v>
      </c>
      <c r="Q28" s="43">
        <f t="shared" si="7"/>
        <v>3</v>
      </c>
      <c r="S28" s="44"/>
    </row>
    <row r="29" spans="1:25" s="43" customFormat="1">
      <c r="A29" s="36">
        <v>177</v>
      </c>
      <c r="B29" s="36">
        <v>185</v>
      </c>
      <c r="C29" s="37" t="s">
        <v>13</v>
      </c>
      <c r="D29" s="38">
        <v>4.381158565338307E-2</v>
      </c>
      <c r="E29" s="38">
        <v>1.7309791244169324E-6</v>
      </c>
      <c r="F29" s="38">
        <v>1.7309806812982381E-6</v>
      </c>
      <c r="G29" s="39">
        <v>1.1191819328982664</v>
      </c>
      <c r="H29" s="39">
        <v>4.044797692554738</v>
      </c>
      <c r="I29" s="39">
        <v>1.8360203745469965</v>
      </c>
      <c r="J29" s="40">
        <f t="shared" si="0"/>
        <v>7.0000000000000009</v>
      </c>
      <c r="K29" s="41">
        <f t="shared" si="1"/>
        <v>4.903313511489122E-2</v>
      </c>
      <c r="L29" s="41">
        <f t="shared" si="2"/>
        <v>7.0014603683020291E-6</v>
      </c>
      <c r="M29" s="41">
        <f t="shared" si="3"/>
        <v>3.1781157988108062E-6</v>
      </c>
      <c r="N29" s="42">
        <f t="shared" si="5"/>
        <v>4.9043314691058326E-2</v>
      </c>
      <c r="O29" s="51">
        <f t="shared" si="6"/>
        <v>0.26228862493528521</v>
      </c>
      <c r="Q29" s="43">
        <f t="shared" si="7"/>
        <v>3</v>
      </c>
      <c r="S29" s="44"/>
    </row>
    <row r="30" spans="1:25" s="45" customFormat="1">
      <c r="A30" s="30">
        <v>182</v>
      </c>
      <c r="B30" s="30">
        <v>185</v>
      </c>
      <c r="C30" s="31" t="s">
        <v>76</v>
      </c>
      <c r="D30" s="24">
        <v>0.47738649693690871</v>
      </c>
      <c r="E30" s="24">
        <v>3.2417292068363336E-2</v>
      </c>
      <c r="F30" s="24">
        <v>0</v>
      </c>
      <c r="G30" s="25">
        <v>9.1476664351493094E-3</v>
      </c>
      <c r="H30" s="25">
        <v>0</v>
      </c>
      <c r="I30" s="25">
        <v>1.9908523783337526</v>
      </c>
      <c r="J30" s="26">
        <f t="shared" si="0"/>
        <v>2.0000000447689019</v>
      </c>
      <c r="K30" s="27">
        <f t="shared" si="1"/>
        <v>4.3669724346232681E-3</v>
      </c>
      <c r="L30" s="27">
        <f t="shared" si="2"/>
        <v>0</v>
      </c>
      <c r="M30" s="27">
        <f t="shared" si="3"/>
        <v>0</v>
      </c>
      <c r="N30" s="28">
        <f t="shared" si="5"/>
        <v>4.3669724346232681E-3</v>
      </c>
      <c r="O30" s="51">
        <f t="shared" si="6"/>
        <v>0.99542616688480812</v>
      </c>
      <c r="Q30" s="45">
        <f t="shared" si="7"/>
        <v>3</v>
      </c>
      <c r="S30" s="46"/>
    </row>
    <row r="31" spans="1:25">
      <c r="A31" s="13">
        <v>185</v>
      </c>
      <c r="B31" s="13">
        <v>190</v>
      </c>
      <c r="C31" s="14" t="s">
        <v>78</v>
      </c>
      <c r="D31" s="19">
        <v>6.0488680691149078E-2</v>
      </c>
      <c r="E31" s="19">
        <v>9.3164052143652131E-4</v>
      </c>
      <c r="F31" s="19">
        <v>0</v>
      </c>
      <c r="G31" s="20">
        <v>1.022077417100804</v>
      </c>
      <c r="H31" s="20">
        <v>0.769238082185005</v>
      </c>
      <c r="I31" s="20">
        <v>1.2086845300782378</v>
      </c>
      <c r="J31" s="11">
        <f t="shared" si="0"/>
        <v>3.0000000293640472</v>
      </c>
      <c r="K31" s="12">
        <f t="shared" si="1"/>
        <v>6.1824114524644924E-2</v>
      </c>
      <c r="L31" s="12">
        <f t="shared" si="2"/>
        <v>7.1665336799566772E-4</v>
      </c>
      <c r="M31" s="12">
        <f t="shared" si="3"/>
        <v>0</v>
      </c>
      <c r="N31" s="18">
        <f t="shared" si="5"/>
        <v>6.2540767892640597E-2</v>
      </c>
      <c r="O31" s="51">
        <f t="shared" si="6"/>
        <v>0.40289483941587156</v>
      </c>
      <c r="Q31" s="2">
        <f t="shared" si="7"/>
        <v>3</v>
      </c>
    </row>
    <row r="32" spans="1:25">
      <c r="A32" s="13">
        <v>185</v>
      </c>
      <c r="B32" s="13">
        <v>196</v>
      </c>
      <c r="C32" s="14" t="s">
        <v>9</v>
      </c>
      <c r="D32" s="19">
        <v>2.3086328447247364E-2</v>
      </c>
      <c r="E32" s="19">
        <v>1.6880407043644253E-4</v>
      </c>
      <c r="F32" s="19">
        <v>0</v>
      </c>
      <c r="G32" s="20">
        <v>4.6661485543269627</v>
      </c>
      <c r="H32" s="20">
        <v>1.967062967819567</v>
      </c>
      <c r="I32" s="20">
        <v>2.3667876871439537</v>
      </c>
      <c r="J32" s="11">
        <f t="shared" si="0"/>
        <v>8.9999992092904826</v>
      </c>
      <c r="K32" s="12">
        <f t="shared" si="1"/>
        <v>0.10772423810884073</v>
      </c>
      <c r="L32" s="12">
        <f t="shared" si="2"/>
        <v>3.3204823577273189E-4</v>
      </c>
      <c r="M32" s="12">
        <f t="shared" si="3"/>
        <v>0</v>
      </c>
      <c r="N32" s="18">
        <f t="shared" si="5"/>
        <v>0.10805628634461346</v>
      </c>
      <c r="O32" s="51">
        <f t="shared" si="6"/>
        <v>0.26297643278688021</v>
      </c>
      <c r="Q32" s="2">
        <f t="shared" si="7"/>
        <v>3</v>
      </c>
    </row>
    <row r="33" spans="1:17">
      <c r="A33" s="13">
        <v>187</v>
      </c>
      <c r="B33" s="13">
        <v>195</v>
      </c>
      <c r="C33" s="14" t="s">
        <v>81</v>
      </c>
      <c r="D33" s="19">
        <v>5.2330953614784632E-2</v>
      </c>
      <c r="E33" s="19">
        <v>1.6610924773315284E-4</v>
      </c>
      <c r="F33" s="19">
        <v>5.8196954978947761E-8</v>
      </c>
      <c r="G33" s="20">
        <v>2.6725398224933472</v>
      </c>
      <c r="H33" s="20">
        <v>2.0034730711149766</v>
      </c>
      <c r="I33" s="20">
        <v>2.3239871063916762</v>
      </c>
      <c r="J33" s="11">
        <f t="shared" si="0"/>
        <v>7</v>
      </c>
      <c r="K33" s="12">
        <f t="shared" si="1"/>
        <v>0.1398565574845641</v>
      </c>
      <c r="L33" s="12">
        <f t="shared" si="2"/>
        <v>3.327954046965382E-4</v>
      </c>
      <c r="M33" s="12">
        <f t="shared" si="3"/>
        <v>1.3524897300233146E-7</v>
      </c>
      <c r="N33" s="18">
        <f t="shared" si="5"/>
        <v>0.14018948813823365</v>
      </c>
      <c r="O33" s="51">
        <f t="shared" si="6"/>
        <v>0.33199815805595373</v>
      </c>
      <c r="Q33" s="2">
        <f t="shared" si="7"/>
        <v>3</v>
      </c>
    </row>
    <row r="34" spans="1:17">
      <c r="A34" s="22">
        <v>198</v>
      </c>
      <c r="B34" s="22">
        <v>203</v>
      </c>
      <c r="C34" s="47" t="s">
        <v>83</v>
      </c>
      <c r="D34" s="24">
        <v>5.7822168822275297E-2</v>
      </c>
      <c r="E34" s="24">
        <v>1.5822592566320304E-5</v>
      </c>
      <c r="F34" s="24">
        <v>1.5864622841285933E-6</v>
      </c>
      <c r="G34" s="25">
        <v>0.25905361866518067</v>
      </c>
      <c r="H34" s="25">
        <v>0.30554485605083476</v>
      </c>
      <c r="I34" s="25">
        <v>3.4354015707252374</v>
      </c>
      <c r="J34" s="26">
        <f t="shared" ref="J34:J58" si="8">SUM(G34:I34)</f>
        <v>4.0000000454412525</v>
      </c>
      <c r="K34" s="27">
        <f t="shared" ref="K34:K58" si="9">D34*G34</f>
        <v>1.4979042072479404E-2</v>
      </c>
      <c r="L34" s="27">
        <f t="shared" ref="L34:L58" si="10">E34*H34</f>
        <v>4.8345117680273451E-6</v>
      </c>
      <c r="M34" s="27">
        <f t="shared" ref="M34:M58" si="11">F34*I34</f>
        <v>5.4501350227917174E-6</v>
      </c>
      <c r="N34" s="28">
        <f t="shared" si="5"/>
        <v>1.4989326719270224E-2</v>
      </c>
      <c r="O34" s="51">
        <f t="shared" si="6"/>
        <v>0.85885038292450011</v>
      </c>
      <c r="P34" s="2" t="s">
        <v>8</v>
      </c>
    </row>
    <row r="35" spans="1:17">
      <c r="A35" s="13">
        <v>204</v>
      </c>
      <c r="B35" s="13">
        <v>212</v>
      </c>
      <c r="C35" s="14" t="s">
        <v>84</v>
      </c>
      <c r="D35" s="19">
        <v>4.4172604194881275E-2</v>
      </c>
      <c r="E35" s="19">
        <v>5.6585808767814743E-4</v>
      </c>
      <c r="F35" s="19">
        <v>5.7607384528134421E-6</v>
      </c>
      <c r="G35" s="20">
        <v>1.3222066594503179</v>
      </c>
      <c r="H35" s="20">
        <v>1.8549506142648191</v>
      </c>
      <c r="I35" s="20">
        <v>2.8228427326892027</v>
      </c>
      <c r="J35" s="11">
        <f t="shared" si="8"/>
        <v>6.0000000064043402</v>
      </c>
      <c r="K35" s="12">
        <f t="shared" si="9"/>
        <v>5.8405311431735073E-2</v>
      </c>
      <c r="L35" s="12">
        <f t="shared" si="10"/>
        <v>1.0496388073252955E-3</v>
      </c>
      <c r="M35" s="12">
        <f t="shared" si="11"/>
        <v>1.6261658676447666E-5</v>
      </c>
      <c r="N35" s="18">
        <f t="shared" si="5"/>
        <v>5.9471211897736818E-2</v>
      </c>
      <c r="O35" s="51">
        <f t="shared" si="6"/>
        <v>0.47047378827935477</v>
      </c>
      <c r="P35" s="2" t="s">
        <v>18</v>
      </c>
      <c r="Q35" s="2" t="e">
        <f>STDEV(#REF!)</f>
        <v>#REF!</v>
      </c>
    </row>
    <row r="36" spans="1:17">
      <c r="A36" s="13">
        <v>208</v>
      </c>
      <c r="B36" s="13">
        <v>219</v>
      </c>
      <c r="C36" s="14" t="s">
        <v>86</v>
      </c>
      <c r="D36" s="19">
        <v>7.2457432289816714E-2</v>
      </c>
      <c r="E36" s="19">
        <v>9.4790225860948076E-4</v>
      </c>
      <c r="F36" s="19">
        <v>1.9935167304040645E-5</v>
      </c>
      <c r="G36" s="20">
        <v>2.6152513147405134</v>
      </c>
      <c r="H36" s="20">
        <v>0.57917749757957382</v>
      </c>
      <c r="I36" s="20">
        <v>5.8055702969716947</v>
      </c>
      <c r="J36" s="11">
        <f t="shared" si="8"/>
        <v>8.9999991092917817</v>
      </c>
      <c r="K36" s="12">
        <f t="shared" si="9"/>
        <v>0.18949439505866489</v>
      </c>
      <c r="L36" s="12">
        <f t="shared" si="10"/>
        <v>5.4900365809146506E-4</v>
      </c>
      <c r="M36" s="12">
        <f t="shared" si="11"/>
        <v>1.1573501516549966E-4</v>
      </c>
      <c r="N36" s="18">
        <f t="shared" si="5"/>
        <v>0.19015913373192186</v>
      </c>
      <c r="O36" s="51">
        <f t="shared" si="6"/>
        <v>0.64506343017055479</v>
      </c>
      <c r="P36" s="2" t="s">
        <v>17</v>
      </c>
      <c r="Q36" s="2" t="e">
        <f>AVERAGE(Q17:Q35)</f>
        <v>#REF!</v>
      </c>
    </row>
    <row r="37" spans="1:17">
      <c r="A37" s="13">
        <v>213</v>
      </c>
      <c r="B37" s="13">
        <v>225</v>
      </c>
      <c r="C37" s="14" t="s">
        <v>87</v>
      </c>
      <c r="D37" s="19">
        <v>3.3349177661963617E-2</v>
      </c>
      <c r="E37" s="19">
        <v>1.4342858459112295E-3</v>
      </c>
      <c r="F37" s="19">
        <v>1.0646818097940489E-5</v>
      </c>
      <c r="G37" s="20">
        <v>3.0280851337773611</v>
      </c>
      <c r="H37" s="20">
        <v>1.6304366522028677</v>
      </c>
      <c r="I37" s="20">
        <v>6.3414782202688453</v>
      </c>
      <c r="J37" s="11">
        <f t="shared" si="8"/>
        <v>11.000000006249074</v>
      </c>
      <c r="K37" s="12">
        <f t="shared" si="9"/>
        <v>0.10098414910189209</v>
      </c>
      <c r="L37" s="12">
        <f t="shared" si="10"/>
        <v>2.3385122129094631E-3</v>
      </c>
      <c r="M37" s="12">
        <f t="shared" si="11"/>
        <v>6.7516565083253785E-5</v>
      </c>
      <c r="N37" s="18">
        <f t="shared" si="5"/>
        <v>0.1033901778798848</v>
      </c>
      <c r="O37" s="51">
        <f t="shared" si="6"/>
        <v>0.57649801969693326</v>
      </c>
    </row>
    <row r="38" spans="1:17">
      <c r="A38" s="13">
        <v>216</v>
      </c>
      <c r="B38" s="13">
        <v>226</v>
      </c>
      <c r="C38" s="14" t="s">
        <v>89</v>
      </c>
      <c r="D38" s="19">
        <v>1.7082803950404141E-2</v>
      </c>
      <c r="E38" s="19">
        <v>1.3058226237700277E-3</v>
      </c>
      <c r="F38" s="19">
        <v>7.1151921467457542E-6</v>
      </c>
      <c r="G38" s="20">
        <v>1.8126913036973822</v>
      </c>
      <c r="H38" s="20">
        <v>0.91867533755439168</v>
      </c>
      <c r="I38" s="20">
        <v>6.2686323921793905</v>
      </c>
      <c r="J38" s="11">
        <f t="shared" si="8"/>
        <v>8.9999990334311644</v>
      </c>
      <c r="K38" s="12">
        <f t="shared" si="9"/>
        <v>3.0965850163664873E-2</v>
      </c>
      <c r="L38" s="12">
        <f t="shared" si="10"/>
        <v>1.1996270396780915E-3</v>
      </c>
      <c r="M38" s="12">
        <f t="shared" si="11"/>
        <v>4.4602523967670851E-5</v>
      </c>
      <c r="N38" s="18">
        <f t="shared" si="5"/>
        <v>3.2210079727310638E-2</v>
      </c>
      <c r="O38" s="51">
        <f t="shared" si="6"/>
        <v>0.69651478504543063</v>
      </c>
    </row>
    <row r="39" spans="1:17">
      <c r="A39" s="13">
        <v>219</v>
      </c>
      <c r="B39" s="13">
        <v>223</v>
      </c>
      <c r="C39" s="14" t="s">
        <v>90</v>
      </c>
      <c r="D39" s="19">
        <v>9.8319988856124668E-3</v>
      </c>
      <c r="E39" s="19">
        <v>3.6109468905387571E-5</v>
      </c>
      <c r="F39" s="19">
        <v>3.6109468787024955E-5</v>
      </c>
      <c r="G39" s="20">
        <v>1.3927846259890564</v>
      </c>
      <c r="H39" s="20">
        <v>6.1067855214461033E-3</v>
      </c>
      <c r="I39" s="20">
        <v>1.6011085884771383</v>
      </c>
      <c r="J39" s="11">
        <f t="shared" si="8"/>
        <v>2.999999999987641</v>
      </c>
      <c r="K39" s="12">
        <f t="shared" si="9"/>
        <v>1.3693856890622578E-2</v>
      </c>
      <c r="L39" s="12">
        <f t="shared" si="10"/>
        <v>2.2051278189852909E-7</v>
      </c>
      <c r="M39" s="12">
        <f t="shared" si="11"/>
        <v>5.7815180600252812E-5</v>
      </c>
      <c r="N39" s="18">
        <f t="shared" si="5"/>
        <v>1.375189258400473E-2</v>
      </c>
      <c r="O39" s="51">
        <f t="shared" si="6"/>
        <v>0.53370286282791146</v>
      </c>
    </row>
    <row r="40" spans="1:17">
      <c r="A40" s="13">
        <v>220</v>
      </c>
      <c r="B40" s="13">
        <v>223</v>
      </c>
      <c r="C40" s="14" t="s">
        <v>91</v>
      </c>
      <c r="D40" s="19">
        <v>1.5546213944595726E-2</v>
      </c>
      <c r="E40" s="19">
        <v>1.6698463670405013E-3</v>
      </c>
      <c r="F40" s="19">
        <v>0</v>
      </c>
      <c r="G40" s="20">
        <v>0.81367096796591465</v>
      </c>
      <c r="H40" s="20">
        <v>0.69689265970044989</v>
      </c>
      <c r="I40" s="20">
        <v>0.48943637202525447</v>
      </c>
      <c r="J40" s="11">
        <f t="shared" si="8"/>
        <v>1.9999999996916191</v>
      </c>
      <c r="K40" s="12">
        <f t="shared" si="9"/>
        <v>1.2649502948504405E-2</v>
      </c>
      <c r="L40" s="12">
        <f t="shared" si="10"/>
        <v>1.1637036760179886E-3</v>
      </c>
      <c r="M40" s="12">
        <f t="shared" si="11"/>
        <v>0</v>
      </c>
      <c r="N40" s="18">
        <f t="shared" si="5"/>
        <v>1.3813206624522394E-2</v>
      </c>
      <c r="O40" s="51">
        <f t="shared" si="6"/>
        <v>0.24471818605036044</v>
      </c>
    </row>
    <row r="41" spans="1:17">
      <c r="A41" s="13">
        <v>221</v>
      </c>
      <c r="B41" s="13">
        <v>227</v>
      </c>
      <c r="C41" s="14" t="s">
        <v>92</v>
      </c>
      <c r="D41" s="19">
        <v>3.1707533000301588E-2</v>
      </c>
      <c r="E41" s="19">
        <v>2.8412782215727719E-3</v>
      </c>
      <c r="F41" s="19">
        <v>6.6220926333009952E-6</v>
      </c>
      <c r="G41" s="20">
        <v>0.81087189944178628</v>
      </c>
      <c r="H41" s="20">
        <v>1.2194600713497041</v>
      </c>
      <c r="I41" s="20">
        <v>2.9696680577137111</v>
      </c>
      <c r="J41" s="11">
        <f t="shared" si="8"/>
        <v>5.0000000285052018</v>
      </c>
      <c r="K41" s="12">
        <f t="shared" si="9"/>
        <v>2.5710747510567671E-2</v>
      </c>
      <c r="L41" s="12">
        <f t="shared" si="10"/>
        <v>3.464825342803493E-3</v>
      </c>
      <c r="M41" s="12">
        <f t="shared" si="11"/>
        <v>1.9665416968335242E-5</v>
      </c>
      <c r="N41" s="18">
        <f t="shared" si="5"/>
        <v>2.9195238270339499E-2</v>
      </c>
      <c r="O41" s="51">
        <f t="shared" si="6"/>
        <v>0.59393360815670271</v>
      </c>
    </row>
    <row r="42" spans="1:17">
      <c r="A42" s="13">
        <v>224</v>
      </c>
      <c r="B42" s="13">
        <v>232</v>
      </c>
      <c r="C42" s="14" t="s">
        <v>93</v>
      </c>
      <c r="D42" s="19">
        <v>6.7285681029518096E-2</v>
      </c>
      <c r="E42" s="19">
        <v>3.3471924427774952E-6</v>
      </c>
      <c r="F42" s="19">
        <v>4.3471924427774949E-6</v>
      </c>
      <c r="G42" s="20">
        <v>0.17400403271467152</v>
      </c>
      <c r="H42" s="20">
        <v>6.1553583948342245</v>
      </c>
      <c r="I42" s="20">
        <v>0.67063758475733359</v>
      </c>
      <c r="J42" s="11">
        <f t="shared" si="8"/>
        <v>7.0000000123062298</v>
      </c>
      <c r="K42" s="12">
        <f t="shared" si="9"/>
        <v>1.170797984308922E-2</v>
      </c>
      <c r="L42" s="12">
        <f t="shared" si="10"/>
        <v>2.0603169101776129E-5</v>
      </c>
      <c r="M42" s="12">
        <f t="shared" si="11"/>
        <v>2.9153906402996324E-6</v>
      </c>
      <c r="N42" s="18">
        <f t="shared" si="5"/>
        <v>1.1731498402831296E-2</v>
      </c>
      <c r="O42" s="51">
        <f t="shared" si="6"/>
        <v>9.5805369082618677E-2</v>
      </c>
    </row>
    <row r="43" spans="1:17">
      <c r="A43" s="13">
        <v>228</v>
      </c>
      <c r="B43" s="13">
        <v>233</v>
      </c>
      <c r="C43" s="14" t="s">
        <v>94</v>
      </c>
      <c r="D43" s="19">
        <v>5.0090648096527725E-2</v>
      </c>
      <c r="E43" s="19">
        <v>1.5758111687139453E-5</v>
      </c>
      <c r="F43" s="19">
        <v>4.3345696700682017E-6</v>
      </c>
      <c r="G43" s="20">
        <v>5.3424129600624946E-2</v>
      </c>
      <c r="H43" s="20">
        <v>0.30416306494237805</v>
      </c>
      <c r="I43" s="20">
        <v>3.6424128437272896</v>
      </c>
      <c r="J43" s="11">
        <f t="shared" si="8"/>
        <v>4.0000000382702927</v>
      </c>
      <c r="K43" s="12">
        <f t="shared" si="9"/>
        <v>2.6760492756881943E-3</v>
      </c>
      <c r="L43" s="12">
        <f t="shared" si="10"/>
        <v>4.7930355484646445E-6</v>
      </c>
      <c r="M43" s="12">
        <f t="shared" si="11"/>
        <v>1.5788292238287177E-5</v>
      </c>
      <c r="N43" s="18">
        <f t="shared" si="5"/>
        <v>2.696630603474946E-3</v>
      </c>
      <c r="O43" s="51">
        <f t="shared" si="6"/>
        <v>0.91060320221955959</v>
      </c>
    </row>
    <row r="44" spans="1:17">
      <c r="A44" s="13">
        <v>234</v>
      </c>
      <c r="B44" s="13">
        <v>243</v>
      </c>
      <c r="C44" s="14" t="s">
        <v>95</v>
      </c>
      <c r="D44" s="19">
        <v>2.7666736446054344E-2</v>
      </c>
      <c r="E44" s="19">
        <v>8.9607900314440827E-4</v>
      </c>
      <c r="F44" s="19">
        <v>6.9894033356160499E-6</v>
      </c>
      <c r="G44" s="20">
        <v>0.958274444262187</v>
      </c>
      <c r="H44" s="20">
        <v>1.276793829418108</v>
      </c>
      <c r="I44" s="20">
        <v>4.7649316329511189</v>
      </c>
      <c r="J44" s="11">
        <f t="shared" si="8"/>
        <v>6.9999999066314142</v>
      </c>
      <c r="K44" s="12">
        <f t="shared" si="9"/>
        <v>2.651232649239112E-2</v>
      </c>
      <c r="L44" s="12">
        <f t="shared" si="10"/>
        <v>1.1441081418859099E-3</v>
      </c>
      <c r="M44" s="12">
        <f t="shared" si="11"/>
        <v>3.330402904933098E-5</v>
      </c>
      <c r="N44" s="18">
        <f t="shared" si="5"/>
        <v>2.7689738663326361E-2</v>
      </c>
      <c r="O44" s="51">
        <f t="shared" si="6"/>
        <v>0.68070452807250548</v>
      </c>
    </row>
    <row r="45" spans="1:17">
      <c r="A45" s="13">
        <v>243</v>
      </c>
      <c r="B45" s="13">
        <v>254</v>
      </c>
      <c r="C45" s="14" t="s">
        <v>96</v>
      </c>
      <c r="D45" s="19">
        <v>5.0870428197555599E-2</v>
      </c>
      <c r="E45" s="19">
        <v>2.2263588220435094E-4</v>
      </c>
      <c r="F45" s="19">
        <v>0</v>
      </c>
      <c r="G45" s="20">
        <v>1.307763753290655</v>
      </c>
      <c r="H45" s="20">
        <v>1.1013583622168497</v>
      </c>
      <c r="I45" s="20">
        <v>7.5908779177867691</v>
      </c>
      <c r="J45" s="11">
        <f t="shared" si="8"/>
        <v>10.000000033294274</v>
      </c>
      <c r="K45" s="12">
        <f t="shared" si="9"/>
        <v>6.6526502111138072E-2</v>
      </c>
      <c r="L45" s="12">
        <f t="shared" si="10"/>
        <v>2.4520189059528742E-4</v>
      </c>
      <c r="M45" s="12">
        <f t="shared" si="11"/>
        <v>0</v>
      </c>
      <c r="N45" s="18">
        <f t="shared" si="5"/>
        <v>6.6771704001733365E-2</v>
      </c>
      <c r="O45" s="51">
        <f t="shared" si="6"/>
        <v>0.75908778925134923</v>
      </c>
    </row>
    <row r="46" spans="1:17">
      <c r="A46" s="9">
        <v>244</v>
      </c>
      <c r="B46" s="9">
        <v>255</v>
      </c>
      <c r="C46" s="10" t="s">
        <v>52</v>
      </c>
      <c r="D46" s="19">
        <v>5.3231939529028695E-2</v>
      </c>
      <c r="E46" s="19">
        <v>1.8759235627652978E-4</v>
      </c>
      <c r="F46" s="19">
        <v>1.1099673741490303E-6</v>
      </c>
      <c r="G46" s="20">
        <v>0.68621409686314061</v>
      </c>
      <c r="H46" s="20">
        <v>0.83381877865110288</v>
      </c>
      <c r="I46" s="20">
        <v>8.4799671321451235</v>
      </c>
      <c r="J46" s="11">
        <f t="shared" si="8"/>
        <v>10.000000007659366</v>
      </c>
      <c r="K46" s="12">
        <f t="shared" si="9"/>
        <v>3.6528507308185743E-2</v>
      </c>
      <c r="L46" s="12">
        <f t="shared" si="10"/>
        <v>1.5641802939477862E-4</v>
      </c>
      <c r="M46" s="12">
        <f t="shared" si="11"/>
        <v>9.4124868505372057E-6</v>
      </c>
      <c r="N46" s="18">
        <f t="shared" si="5"/>
        <v>3.6694337824431059E-2</v>
      </c>
      <c r="O46" s="51">
        <f t="shared" si="6"/>
        <v>0.84799671256500064</v>
      </c>
    </row>
    <row r="47" spans="1:17">
      <c r="A47" s="7">
        <v>256</v>
      </c>
      <c r="B47" s="7">
        <v>267</v>
      </c>
      <c r="C47" s="8" t="s">
        <v>53</v>
      </c>
      <c r="D47" s="19">
        <v>5.2470369077364166E-2</v>
      </c>
      <c r="E47" s="19">
        <v>1.5116766182167909E-5</v>
      </c>
      <c r="F47" s="19">
        <v>1.5116766181956461E-5</v>
      </c>
      <c r="G47" s="20">
        <v>2.5359166165152063</v>
      </c>
      <c r="H47" s="20">
        <v>7.5</v>
      </c>
      <c r="I47" s="20">
        <v>0</v>
      </c>
      <c r="J47" s="11">
        <f t="shared" si="8"/>
        <v>10.035916616515205</v>
      </c>
      <c r="K47" s="12">
        <f t="shared" si="9"/>
        <v>0.13306048081797345</v>
      </c>
      <c r="L47" s="12">
        <f t="shared" si="10"/>
        <v>1.1337574636625931E-4</v>
      </c>
      <c r="M47" s="12">
        <f t="shared" si="11"/>
        <v>0</v>
      </c>
      <c r="N47" s="18">
        <f t="shared" si="5"/>
        <v>0.13317385656433969</v>
      </c>
      <c r="O47" s="51">
        <f t="shared" si="6"/>
        <v>0</v>
      </c>
    </row>
    <row r="48" spans="1:17">
      <c r="A48" s="9">
        <v>257</v>
      </c>
      <c r="B48" s="9">
        <v>267</v>
      </c>
      <c r="C48" s="10" t="s">
        <v>55</v>
      </c>
      <c r="D48" s="19">
        <v>4.8324402462557342E-2</v>
      </c>
      <c r="E48" s="19">
        <v>2.1987624239071132E-4</v>
      </c>
      <c r="F48" s="19">
        <v>1.1738588513368511E-5</v>
      </c>
      <c r="G48" s="20">
        <v>2.4824706287553568</v>
      </c>
      <c r="H48" s="20">
        <v>0.24078554668641608</v>
      </c>
      <c r="I48" s="20">
        <v>6.2767428836362456</v>
      </c>
      <c r="J48" s="11">
        <f t="shared" si="8"/>
        <v>8.9999990590780179</v>
      </c>
      <c r="K48" s="12">
        <f t="shared" si="9"/>
        <v>0.11996390976545164</v>
      </c>
      <c r="L48" s="12">
        <f t="shared" si="10"/>
        <v>5.2943021227402361E-5</v>
      </c>
      <c r="M48" s="12">
        <f t="shared" si="11"/>
        <v>7.3680101915219969E-5</v>
      </c>
      <c r="N48" s="18">
        <f t="shared" si="5"/>
        <v>0.12009053288859427</v>
      </c>
      <c r="O48" s="51">
        <f t="shared" si="6"/>
        <v>0.69741594887224911</v>
      </c>
    </row>
    <row r="49" spans="1:15">
      <c r="A49" s="22">
        <v>266</v>
      </c>
      <c r="B49" s="22">
        <v>273</v>
      </c>
      <c r="C49" s="23" t="s">
        <v>57</v>
      </c>
      <c r="D49" s="24">
        <v>5.2986596302721629E-2</v>
      </c>
      <c r="E49" s="24">
        <v>1.1763092385472368E-6</v>
      </c>
      <c r="F49" s="24">
        <v>1.450928803981874E-6</v>
      </c>
      <c r="G49" s="25">
        <v>0.23541789308861927</v>
      </c>
      <c r="H49" s="25">
        <v>5.7645821152353482</v>
      </c>
      <c r="I49" s="25">
        <v>0</v>
      </c>
      <c r="J49" s="26">
        <f t="shared" si="8"/>
        <v>6.0000000083239673</v>
      </c>
      <c r="K49" s="27">
        <f t="shared" si="9"/>
        <v>1.247399286352395E-2</v>
      </c>
      <c r="L49" s="27">
        <f t="shared" si="10"/>
        <v>6.7809311985155123E-6</v>
      </c>
      <c r="M49" s="27">
        <f t="shared" si="11"/>
        <v>0</v>
      </c>
      <c r="N49" s="28">
        <f t="shared" si="5"/>
        <v>1.2480773794722465E-2</v>
      </c>
      <c r="O49" s="51">
        <f t="shared" si="6"/>
        <v>0</v>
      </c>
    </row>
    <row r="50" spans="1:15">
      <c r="A50" s="9">
        <v>270</v>
      </c>
      <c r="B50" s="9">
        <v>275</v>
      </c>
      <c r="C50" s="10" t="s">
        <v>59</v>
      </c>
      <c r="D50" s="19">
        <v>0.12777567922670091</v>
      </c>
      <c r="E50" s="19">
        <v>6.3535286768856431E-5</v>
      </c>
      <c r="F50" s="19">
        <v>5.2114917859925686E-6</v>
      </c>
      <c r="G50" s="20">
        <v>0.36273462464544526</v>
      </c>
      <c r="H50" s="20">
        <v>0.56127980940251609</v>
      </c>
      <c r="I50" s="20">
        <v>3.0759855981075201</v>
      </c>
      <c r="J50" s="11">
        <f t="shared" si="8"/>
        <v>4.0000000321554818</v>
      </c>
      <c r="K50" s="12">
        <f t="shared" si="9"/>
        <v>4.634866304311417E-2</v>
      </c>
      <c r="L50" s="12">
        <f t="shared" si="10"/>
        <v>3.5661073647957941E-5</v>
      </c>
      <c r="M50" s="12">
        <f t="shared" si="11"/>
        <v>1.603047367836878E-5</v>
      </c>
      <c r="N50" s="18">
        <f t="shared" si="5"/>
        <v>4.6400354590440493E-2</v>
      </c>
      <c r="O50" s="51">
        <f t="shared" si="6"/>
        <v>0.76899639334501768</v>
      </c>
    </row>
    <row r="51" spans="1:15">
      <c r="A51" s="9">
        <v>274</v>
      </c>
      <c r="B51" s="9">
        <v>290</v>
      </c>
      <c r="C51" s="10" t="s">
        <v>60</v>
      </c>
      <c r="D51" s="19">
        <v>4.4099851834398164E-2</v>
      </c>
      <c r="E51" s="19">
        <v>6.2985367025302213E-4</v>
      </c>
      <c r="F51" s="19">
        <v>1.8235065570380211E-5</v>
      </c>
      <c r="G51" s="20">
        <v>1.1750612455653702</v>
      </c>
      <c r="H51" s="20">
        <v>2.1991068299305736</v>
      </c>
      <c r="I51" s="20">
        <v>9.6258319310923284</v>
      </c>
      <c r="J51" s="11">
        <f t="shared" si="8"/>
        <v>13.000000006588273</v>
      </c>
      <c r="K51" s="12">
        <f t="shared" si="9"/>
        <v>5.1820026825776182E-2</v>
      </c>
      <c r="L51" s="12">
        <f t="shared" si="10"/>
        <v>1.3851155081102604E-3</v>
      </c>
      <c r="M51" s="12">
        <f t="shared" si="11"/>
        <v>1.7552767643292817E-4</v>
      </c>
      <c r="N51" s="18">
        <f t="shared" si="5"/>
        <v>5.3380670010319368E-2</v>
      </c>
      <c r="O51" s="51">
        <f t="shared" si="6"/>
        <v>0.74044860970877313</v>
      </c>
    </row>
    <row r="52" spans="1:15">
      <c r="A52" s="9">
        <v>276</v>
      </c>
      <c r="B52" s="9">
        <v>290</v>
      </c>
      <c r="C52" s="10" t="s">
        <v>62</v>
      </c>
      <c r="D52" s="19">
        <v>3.1597487285772836E-2</v>
      </c>
      <c r="E52" s="19">
        <v>5.175970880072205E-4</v>
      </c>
      <c r="F52" s="19">
        <v>4.6670818278767586E-5</v>
      </c>
      <c r="G52" s="20">
        <v>1.1836163507322366</v>
      </c>
      <c r="H52" s="20">
        <v>3.9066707252712636</v>
      </c>
      <c r="I52" s="20">
        <v>5.9097129893361489</v>
      </c>
      <c r="J52" s="11">
        <f t="shared" si="8"/>
        <v>11.000000065339648</v>
      </c>
      <c r="K52" s="12">
        <f t="shared" si="9"/>
        <v>3.7399302593494686E-2</v>
      </c>
      <c r="L52" s="12">
        <f t="shared" si="10"/>
        <v>2.0220813912034622E-3</v>
      </c>
      <c r="M52" s="12">
        <f t="shared" si="11"/>
        <v>2.7581114100497977E-4</v>
      </c>
      <c r="N52" s="18">
        <f t="shared" si="5"/>
        <v>3.9697195125703126E-2</v>
      </c>
      <c r="O52" s="51">
        <f t="shared" si="6"/>
        <v>0.53724663220296753</v>
      </c>
    </row>
    <row r="53" spans="1:15">
      <c r="A53" s="7">
        <v>279</v>
      </c>
      <c r="B53" s="7">
        <v>292</v>
      </c>
      <c r="C53" s="8" t="s">
        <v>64</v>
      </c>
      <c r="D53" s="19">
        <v>6.1008136371042611E-2</v>
      </c>
      <c r="E53" s="19">
        <v>4.1659110655703073E-4</v>
      </c>
      <c r="F53" s="19">
        <v>2.1638996610624083E-5</v>
      </c>
      <c r="G53" s="20">
        <v>0.835411224728416</v>
      </c>
      <c r="H53" s="20">
        <v>1.6402313634190926</v>
      </c>
      <c r="I53" s="20">
        <v>7.524357456090665</v>
      </c>
      <c r="J53" s="11">
        <f t="shared" si="8"/>
        <v>10.000000044238174</v>
      </c>
      <c r="K53" s="12">
        <f t="shared" si="9"/>
        <v>5.096688192413093E-2</v>
      </c>
      <c r="L53" s="12">
        <f t="shared" si="10"/>
        <v>6.8330579869630705E-4</v>
      </c>
      <c r="M53" s="12">
        <f t="shared" si="11"/>
        <v>1.6281954548946995E-4</v>
      </c>
      <c r="N53" s="18">
        <f t="shared" si="5"/>
        <v>5.1813007268316703E-2</v>
      </c>
      <c r="O53" s="51">
        <f t="shared" si="6"/>
        <v>0.7524357422804282</v>
      </c>
    </row>
    <row r="54" spans="1:15">
      <c r="A54" s="7">
        <v>293</v>
      </c>
      <c r="B54" s="7">
        <v>296</v>
      </c>
      <c r="C54" s="8" t="s">
        <v>66</v>
      </c>
      <c r="D54" s="19">
        <v>0.53059054951817397</v>
      </c>
      <c r="E54" s="19">
        <v>3.9530019876332764E-4</v>
      </c>
      <c r="F54" s="19">
        <v>1.3448637677250566E-5</v>
      </c>
      <c r="G54" s="20">
        <v>5.601443175477358E-2</v>
      </c>
      <c r="H54" s="20">
        <v>0.44209227060496759</v>
      </c>
      <c r="I54" s="20">
        <v>1.501893311483778</v>
      </c>
      <c r="J54" s="11">
        <f t="shared" si="8"/>
        <v>2.0000000138435192</v>
      </c>
      <c r="K54" s="12">
        <f t="shared" si="9"/>
        <v>2.9720728125713566E-2</v>
      </c>
      <c r="L54" s="12">
        <f t="shared" si="10"/>
        <v>1.7475916244187451E-4</v>
      </c>
      <c r="M54" s="12">
        <f t="shared" si="11"/>
        <v>2.0198418976031358E-5</v>
      </c>
      <c r="N54" s="18">
        <f t="shared" si="5"/>
        <v>2.9915685707131472E-2</v>
      </c>
      <c r="O54" s="51">
        <f t="shared" si="6"/>
        <v>0.75094665054401677</v>
      </c>
    </row>
    <row r="55" spans="1:15">
      <c r="A55" s="9">
        <v>293</v>
      </c>
      <c r="B55" s="9">
        <v>301</v>
      </c>
      <c r="C55" s="10" t="s">
        <v>68</v>
      </c>
      <c r="D55" s="19">
        <v>4.2317296092665053E-2</v>
      </c>
      <c r="E55" s="19">
        <v>2.6449426599702962E-4</v>
      </c>
      <c r="F55" s="19">
        <v>6.8053340607686352E-6</v>
      </c>
      <c r="G55" s="20">
        <v>0.40182839141927196</v>
      </c>
      <c r="H55" s="20">
        <v>0.4460551596518697</v>
      </c>
      <c r="I55" s="20">
        <v>6.1521163357883779</v>
      </c>
      <c r="J55" s="11">
        <f t="shared" si="8"/>
        <v>6.9999998868595199</v>
      </c>
      <c r="K55" s="12">
        <f t="shared" si="9"/>
        <v>1.7004291018128642E-2</v>
      </c>
      <c r="L55" s="12">
        <f t="shared" si="10"/>
        <v>1.1797903204630915E-4</v>
      </c>
      <c r="M55" s="12">
        <f t="shared" si="11"/>
        <v>4.186720684575178E-5</v>
      </c>
      <c r="N55" s="18">
        <f t="shared" si="5"/>
        <v>1.7164137257020706E-2</v>
      </c>
      <c r="O55" s="51">
        <f t="shared" si="6"/>
        <v>0.87887377646065412</v>
      </c>
    </row>
    <row r="56" spans="1:15">
      <c r="A56" s="7">
        <v>296</v>
      </c>
      <c r="B56" s="7">
        <v>303</v>
      </c>
      <c r="C56" s="8" t="s">
        <v>70</v>
      </c>
      <c r="D56" s="19">
        <v>0.10094985896840158</v>
      </c>
      <c r="E56" s="19">
        <v>4.5645745123021027E-3</v>
      </c>
      <c r="F56" s="19">
        <v>7.4289133224788218E-6</v>
      </c>
      <c r="G56" s="20">
        <v>0.40553385373992201</v>
      </c>
      <c r="H56" s="20">
        <v>0</v>
      </c>
      <c r="I56" s="20">
        <v>5.5944700892995884</v>
      </c>
      <c r="J56" s="11">
        <f t="shared" si="8"/>
        <v>6.0000039430395109</v>
      </c>
      <c r="K56" s="12">
        <f t="shared" si="9"/>
        <v>4.0938585341957524E-2</v>
      </c>
      <c r="L56" s="12">
        <f t="shared" si="10"/>
        <v>0</v>
      </c>
      <c r="M56" s="12">
        <f t="shared" si="11"/>
        <v>4.1560833378606997E-5</v>
      </c>
      <c r="N56" s="18">
        <f t="shared" si="5"/>
        <v>4.098014617533613E-2</v>
      </c>
      <c r="O56" s="51">
        <f t="shared" si="6"/>
        <v>0.93241106879431734</v>
      </c>
    </row>
    <row r="57" spans="1:15">
      <c r="A57" s="7">
        <v>297</v>
      </c>
      <c r="B57" s="7">
        <v>304</v>
      </c>
      <c r="C57" s="8" t="s">
        <v>71</v>
      </c>
      <c r="D57" s="19">
        <v>0.18250492827417714</v>
      </c>
      <c r="E57" s="19">
        <v>3.4516934734222576E-6</v>
      </c>
      <c r="F57" s="19">
        <v>3.7263130388569003E-6</v>
      </c>
      <c r="G57" s="20">
        <v>0.31348539221032334</v>
      </c>
      <c r="H57" s="20">
        <v>5.6865146185116267</v>
      </c>
      <c r="I57" s="20">
        <v>0</v>
      </c>
      <c r="J57" s="11">
        <f t="shared" si="8"/>
        <v>6.0000000107219496</v>
      </c>
      <c r="K57" s="12">
        <f t="shared" si="9"/>
        <v>5.721262902034735E-2</v>
      </c>
      <c r="L57" s="12">
        <f t="shared" si="10"/>
        <v>1.9628105395236842E-5</v>
      </c>
      <c r="M57" s="12">
        <f t="shared" si="11"/>
        <v>0</v>
      </c>
      <c r="N57" s="18">
        <f t="shared" si="5"/>
        <v>5.7232257125742585E-2</v>
      </c>
      <c r="O57" s="51">
        <f t="shared" si="6"/>
        <v>0</v>
      </c>
    </row>
    <row r="58" spans="1:15">
      <c r="A58" s="9">
        <v>304</v>
      </c>
      <c r="B58" s="9">
        <v>307</v>
      </c>
      <c r="C58" s="10" t="s">
        <v>73</v>
      </c>
      <c r="D58" s="19">
        <v>1.2477072574905186E-2</v>
      </c>
      <c r="E58" s="19">
        <v>1.2477072554433881E-2</v>
      </c>
      <c r="F58" s="19">
        <v>8.3007913584333753E-5</v>
      </c>
      <c r="G58" s="20">
        <v>0.8</v>
      </c>
      <c r="H58" s="20">
        <v>0</v>
      </c>
      <c r="I58" s="20">
        <v>1.2039360859867763</v>
      </c>
      <c r="J58" s="11">
        <f t="shared" si="8"/>
        <v>2.0039360859867763</v>
      </c>
      <c r="K58" s="12">
        <f t="shared" si="9"/>
        <v>9.9816580599241499E-3</v>
      </c>
      <c r="L58" s="12">
        <f t="shared" si="10"/>
        <v>0</v>
      </c>
      <c r="M58" s="12">
        <f t="shared" si="11"/>
        <v>9.993622258665134E-5</v>
      </c>
      <c r="N58" s="18">
        <f t="shared" si="5"/>
        <v>1.00815942825108E-2</v>
      </c>
      <c r="O58" s="51">
        <f t="shared" si="6"/>
        <v>0.60078567096312119</v>
      </c>
    </row>
  </sheetData>
  <sortState xmlns:xlrd2="http://schemas.microsoft.com/office/spreadsheetml/2017/richdata2" ref="A2:Q48">
    <sortCondition ref="B3:B48"/>
  </sortState>
  <conditionalFormatting sqref="O1:O1048576">
    <cfRule type="cellIs" dxfId="6" priority="2" operator="greaterThan">
      <formula>0.85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A6E9-A648-1844-B3FE-D2A5416F1CEE}">
  <dimension ref="A1:O58"/>
  <sheetViews>
    <sheetView zoomScale="70" zoomScaleNormal="70" workbookViewId="0">
      <selection activeCell="A6" sqref="A6"/>
    </sheetView>
  </sheetViews>
  <sheetFormatPr baseColWidth="10" defaultRowHeight="16"/>
  <cols>
    <col min="1" max="2" width="8.33203125" style="5" bestFit="1" customWidth="1"/>
    <col min="3" max="3" width="22.5" style="6" bestFit="1" customWidth="1"/>
    <col min="15" max="15" width="10.83203125" style="52"/>
  </cols>
  <sheetData>
    <row r="1" spans="1:15">
      <c r="A1" s="7" t="s">
        <v>97</v>
      </c>
      <c r="B1" s="7" t="s">
        <v>98</v>
      </c>
      <c r="C1" s="8" t="s">
        <v>99</v>
      </c>
      <c r="D1" s="8" t="s">
        <v>3</v>
      </c>
      <c r="E1" s="8" t="s">
        <v>4</v>
      </c>
      <c r="F1" s="8" t="s">
        <v>5</v>
      </c>
      <c r="G1" s="8" t="s">
        <v>0</v>
      </c>
      <c r="H1" s="8" t="s">
        <v>1</v>
      </c>
      <c r="I1" s="8" t="s">
        <v>2</v>
      </c>
      <c r="J1" s="8" t="s">
        <v>100</v>
      </c>
      <c r="K1" s="8" t="s">
        <v>45</v>
      </c>
      <c r="L1" s="8" t="s">
        <v>46</v>
      </c>
      <c r="M1" s="8" t="s">
        <v>47</v>
      </c>
      <c r="N1" s="17" t="s">
        <v>101</v>
      </c>
      <c r="O1" s="50"/>
    </row>
    <row r="2" spans="1:15">
      <c r="A2" s="7">
        <v>63</v>
      </c>
      <c r="B2" s="7">
        <v>67</v>
      </c>
      <c r="C2" s="8" t="s">
        <v>49</v>
      </c>
      <c r="D2" s="15">
        <v>0.53065272560705012</v>
      </c>
      <c r="E2" s="15">
        <v>8.2286718253253414E-5</v>
      </c>
      <c r="F2" s="15">
        <v>0</v>
      </c>
      <c r="G2" s="54">
        <v>0</v>
      </c>
      <c r="H2" s="54">
        <v>0</v>
      </c>
      <c r="I2" s="54">
        <v>3</v>
      </c>
      <c r="J2" s="11">
        <f t="shared" ref="J2:J58" si="0">SUM(G2:I2)</f>
        <v>3</v>
      </c>
      <c r="K2" s="12">
        <f t="shared" ref="K2:M33" si="1">D2*G2</f>
        <v>0</v>
      </c>
      <c r="L2" s="12">
        <f t="shared" si="1"/>
        <v>0</v>
      </c>
      <c r="M2" s="12">
        <f t="shared" si="1"/>
        <v>0</v>
      </c>
      <c r="N2" s="18"/>
      <c r="O2" s="51">
        <f>I2/J2</f>
        <v>1</v>
      </c>
    </row>
    <row r="3" spans="1:15">
      <c r="A3" s="48">
        <v>72</v>
      </c>
      <c r="B3" s="7">
        <v>76</v>
      </c>
      <c r="C3" s="8" t="s">
        <v>50</v>
      </c>
      <c r="D3" s="15">
        <v>0.5300777552818442</v>
      </c>
      <c r="E3" s="15">
        <v>2.4756690314775378E-3</v>
      </c>
      <c r="F3" s="15">
        <v>8.737495409100872E-5</v>
      </c>
      <c r="G3" s="54">
        <v>0</v>
      </c>
      <c r="H3" s="54">
        <v>1</v>
      </c>
      <c r="I3" s="54">
        <v>1</v>
      </c>
      <c r="J3" s="11">
        <f t="shared" si="0"/>
        <v>2</v>
      </c>
      <c r="K3" s="12">
        <f t="shared" si="1"/>
        <v>0</v>
      </c>
      <c r="L3" s="12">
        <f t="shared" si="1"/>
        <v>2.4756690314775378E-3</v>
      </c>
      <c r="M3" s="12">
        <f t="shared" si="1"/>
        <v>8.737495409100872E-5</v>
      </c>
      <c r="N3" s="18">
        <f t="shared" ref="N3:N58" si="2">SUM(K3:M3)</f>
        <v>2.5630439855685466E-3</v>
      </c>
      <c r="O3" s="51">
        <f t="shared" ref="O3:O58" si="3">I3/J3</f>
        <v>0.5</v>
      </c>
    </row>
    <row r="4" spans="1:15">
      <c r="A4" s="48">
        <v>72</v>
      </c>
      <c r="B4" s="7">
        <v>81</v>
      </c>
      <c r="C4" s="8" t="s">
        <v>7</v>
      </c>
      <c r="D4" s="15">
        <v>3.9756980191806353E-2</v>
      </c>
      <c r="E4" s="15">
        <v>1.1675576129957885E-3</v>
      </c>
      <c r="F4" s="15">
        <v>1.3811330588665521E-5</v>
      </c>
      <c r="G4" s="54">
        <v>1</v>
      </c>
      <c r="H4" s="54">
        <v>1</v>
      </c>
      <c r="I4" s="54">
        <v>5</v>
      </c>
      <c r="J4" s="11">
        <f t="shared" si="0"/>
        <v>7</v>
      </c>
      <c r="K4" s="12">
        <f t="shared" si="1"/>
        <v>3.9756980191806353E-2</v>
      </c>
      <c r="L4" s="12">
        <f t="shared" si="1"/>
        <v>1.1675576129957885E-3</v>
      </c>
      <c r="M4" s="12">
        <f t="shared" si="1"/>
        <v>6.9056652943327604E-5</v>
      </c>
      <c r="N4" s="18">
        <f t="shared" si="2"/>
        <v>4.0993594457745468E-2</v>
      </c>
      <c r="O4" s="51">
        <f t="shared" si="3"/>
        <v>0.7142857142857143</v>
      </c>
    </row>
    <row r="5" spans="1:15">
      <c r="A5" s="49">
        <v>72</v>
      </c>
      <c r="B5" s="9">
        <v>82</v>
      </c>
      <c r="C5" s="10" t="s">
        <v>77</v>
      </c>
      <c r="D5" s="15">
        <v>3.3437616070199905E-2</v>
      </c>
      <c r="E5" s="21">
        <v>3.108033515093595E-4</v>
      </c>
      <c r="F5" s="15">
        <v>1.4578812732288471E-6</v>
      </c>
      <c r="G5" s="54">
        <v>1</v>
      </c>
      <c r="H5" s="54">
        <v>1</v>
      </c>
      <c r="I5" s="54">
        <v>6</v>
      </c>
      <c r="J5" s="11">
        <f t="shared" si="0"/>
        <v>8</v>
      </c>
      <c r="K5" s="12">
        <f t="shared" si="1"/>
        <v>3.3437616070199905E-2</v>
      </c>
      <c r="L5" s="12">
        <f t="shared" si="1"/>
        <v>3.108033515093595E-4</v>
      </c>
      <c r="M5" s="12">
        <f t="shared" si="1"/>
        <v>8.7472876393730823E-6</v>
      </c>
      <c r="N5" s="18">
        <f t="shared" si="2"/>
        <v>3.375716670934864E-2</v>
      </c>
      <c r="O5" s="51">
        <f t="shared" si="3"/>
        <v>0.75</v>
      </c>
    </row>
    <row r="6" spans="1:15">
      <c r="A6" s="13">
        <v>72</v>
      </c>
      <c r="B6" s="13">
        <v>84</v>
      </c>
      <c r="C6" s="14" t="s">
        <v>79</v>
      </c>
      <c r="D6" s="15">
        <v>0.53064667012393596</v>
      </c>
      <c r="E6" s="15">
        <v>4.0760072088419298E-4</v>
      </c>
      <c r="F6" s="15">
        <v>4.0438298192046465E-6</v>
      </c>
      <c r="G6" s="54">
        <v>1.5</v>
      </c>
      <c r="H6" s="54">
        <v>1.5</v>
      </c>
      <c r="I6" s="54">
        <v>7</v>
      </c>
      <c r="J6" s="11">
        <f t="shared" si="0"/>
        <v>10</v>
      </c>
      <c r="K6" s="12">
        <f t="shared" si="1"/>
        <v>0.79597000518590399</v>
      </c>
      <c r="L6" s="12">
        <f t="shared" si="1"/>
        <v>6.1140108132628948E-4</v>
      </c>
      <c r="M6" s="12">
        <f t="shared" si="1"/>
        <v>2.8306808734432528E-5</v>
      </c>
      <c r="N6" s="18">
        <f t="shared" si="2"/>
        <v>0.79660971307596473</v>
      </c>
      <c r="O6" s="51">
        <f t="shared" si="3"/>
        <v>0.7</v>
      </c>
    </row>
    <row r="7" spans="1:15">
      <c r="A7" s="13">
        <v>77</v>
      </c>
      <c r="B7" s="13">
        <v>82</v>
      </c>
      <c r="C7" s="14" t="s">
        <v>80</v>
      </c>
      <c r="D7" s="15">
        <v>0.52995679639362414</v>
      </c>
      <c r="E7" s="15">
        <v>2.0590802781639946E-6</v>
      </c>
      <c r="F7" s="15">
        <v>0</v>
      </c>
      <c r="G7" s="54">
        <v>0</v>
      </c>
      <c r="H7" s="54">
        <v>0.5</v>
      </c>
      <c r="I7" s="54">
        <v>3.5</v>
      </c>
      <c r="J7" s="11">
        <f t="shared" si="0"/>
        <v>4</v>
      </c>
      <c r="K7" s="12">
        <f t="shared" si="1"/>
        <v>0</v>
      </c>
      <c r="L7" s="12">
        <f t="shared" si="1"/>
        <v>1.0295401390819973E-6</v>
      </c>
      <c r="M7" s="12">
        <f t="shared" si="1"/>
        <v>0</v>
      </c>
      <c r="N7" s="18">
        <f t="shared" si="2"/>
        <v>1.0295401390819973E-6</v>
      </c>
      <c r="O7" s="51">
        <f t="shared" si="3"/>
        <v>0.875</v>
      </c>
    </row>
    <row r="8" spans="1:15">
      <c r="A8" s="13">
        <v>77</v>
      </c>
      <c r="B8" s="13">
        <v>84</v>
      </c>
      <c r="C8" s="14" t="s">
        <v>82</v>
      </c>
      <c r="D8" s="15">
        <v>5.2579009581259585E-2</v>
      </c>
      <c r="E8" s="15">
        <v>5.2579005573966602E-2</v>
      </c>
      <c r="F8" s="15">
        <v>0</v>
      </c>
      <c r="G8" s="54">
        <v>1.2488486724011746E-5</v>
      </c>
      <c r="H8" s="54">
        <v>0</v>
      </c>
      <c r="I8" s="54">
        <v>6</v>
      </c>
      <c r="J8" s="11">
        <f t="shared" si="0"/>
        <v>6.0000124884867239</v>
      </c>
      <c r="K8" s="12">
        <f t="shared" si="1"/>
        <v>6.5663226311724675E-7</v>
      </c>
      <c r="L8" s="12">
        <f t="shared" si="1"/>
        <v>0</v>
      </c>
      <c r="M8" s="12">
        <f t="shared" si="1"/>
        <v>0</v>
      </c>
      <c r="N8" s="18"/>
      <c r="O8" s="51">
        <f t="shared" si="3"/>
        <v>0.9999979185898783</v>
      </c>
    </row>
    <row r="9" spans="1:15">
      <c r="A9" s="13">
        <v>79</v>
      </c>
      <c r="B9" s="13">
        <v>84</v>
      </c>
      <c r="C9" s="14" t="s">
        <v>85</v>
      </c>
      <c r="D9" s="15">
        <v>0.5299645317868743</v>
      </c>
      <c r="E9" s="15">
        <v>2.8948822981048159E-4</v>
      </c>
      <c r="F9" s="15">
        <v>6.9005902484044958E-7</v>
      </c>
      <c r="G9" s="54">
        <v>0</v>
      </c>
      <c r="H9" s="54">
        <v>0</v>
      </c>
      <c r="I9" s="54">
        <v>4</v>
      </c>
      <c r="J9" s="11">
        <f t="shared" si="0"/>
        <v>4</v>
      </c>
      <c r="K9" s="12">
        <f t="shared" si="1"/>
        <v>0</v>
      </c>
      <c r="L9" s="12">
        <f t="shared" si="1"/>
        <v>0</v>
      </c>
      <c r="M9" s="12">
        <f t="shared" si="1"/>
        <v>2.7602360993617983E-6</v>
      </c>
      <c r="N9" s="18"/>
      <c r="O9" s="51">
        <f t="shared" si="3"/>
        <v>1</v>
      </c>
    </row>
    <row r="10" spans="1:15">
      <c r="A10" s="13">
        <v>82</v>
      </c>
      <c r="B10" s="13">
        <v>93</v>
      </c>
      <c r="C10" s="14" t="s">
        <v>6</v>
      </c>
      <c r="D10" s="15">
        <v>0.53064651437882082</v>
      </c>
      <c r="E10" s="15">
        <v>5.992697584502871E-4</v>
      </c>
      <c r="F10" s="15">
        <v>5.4335678889009868E-6</v>
      </c>
      <c r="G10" s="54">
        <v>1.5</v>
      </c>
      <c r="H10" s="54">
        <v>1.5</v>
      </c>
      <c r="I10" s="54">
        <v>7</v>
      </c>
      <c r="J10" s="11">
        <f t="shared" si="0"/>
        <v>10</v>
      </c>
      <c r="K10" s="12">
        <f t="shared" si="1"/>
        <v>0.79596977156823123</v>
      </c>
      <c r="L10" s="12">
        <f t="shared" si="1"/>
        <v>8.9890463767543065E-4</v>
      </c>
      <c r="M10" s="12">
        <f t="shared" si="1"/>
        <v>3.803497522230691E-5</v>
      </c>
      <c r="N10" s="18">
        <f t="shared" si="2"/>
        <v>0.79690671118112888</v>
      </c>
      <c r="O10" s="51">
        <f t="shared" si="3"/>
        <v>0.7</v>
      </c>
    </row>
    <row r="11" spans="1:15">
      <c r="A11" s="13">
        <v>87</v>
      </c>
      <c r="B11" s="13">
        <v>93</v>
      </c>
      <c r="C11" s="14" t="s">
        <v>88</v>
      </c>
      <c r="D11" s="15">
        <v>0.52991877262294573</v>
      </c>
      <c r="E11" s="15">
        <v>3.6505736043010212E-4</v>
      </c>
      <c r="F11" s="15">
        <v>0</v>
      </c>
      <c r="G11" s="54">
        <v>1.5</v>
      </c>
      <c r="H11" s="54">
        <v>2</v>
      </c>
      <c r="I11" s="54">
        <v>1.5</v>
      </c>
      <c r="J11" s="11">
        <f t="shared" si="0"/>
        <v>5</v>
      </c>
      <c r="K11" s="12">
        <f t="shared" si="1"/>
        <v>0.7948781589344186</v>
      </c>
      <c r="L11" s="12">
        <f t="shared" si="1"/>
        <v>7.3011472086020423E-4</v>
      </c>
      <c r="M11" s="12">
        <f t="shared" si="1"/>
        <v>0</v>
      </c>
      <c r="N11" s="18">
        <f t="shared" si="2"/>
        <v>0.79560827365527875</v>
      </c>
      <c r="O11" s="51">
        <f t="shared" si="3"/>
        <v>0.3</v>
      </c>
    </row>
    <row r="12" spans="1:15">
      <c r="A12" s="13">
        <v>94</v>
      </c>
      <c r="B12" s="13">
        <v>98</v>
      </c>
      <c r="C12" s="14" t="s">
        <v>11</v>
      </c>
      <c r="D12" s="15">
        <v>0.53065079135429361</v>
      </c>
      <c r="E12" s="15">
        <v>4.113826415170346E-4</v>
      </c>
      <c r="F12" s="15">
        <v>3.1993921649733215E-6</v>
      </c>
      <c r="G12" s="54">
        <v>1</v>
      </c>
      <c r="H12" s="54">
        <v>1</v>
      </c>
      <c r="I12" s="54">
        <v>1</v>
      </c>
      <c r="J12" s="11">
        <f t="shared" si="0"/>
        <v>3</v>
      </c>
      <c r="K12" s="12">
        <f t="shared" si="1"/>
        <v>0.53065079135429361</v>
      </c>
      <c r="L12" s="12">
        <f t="shared" si="1"/>
        <v>4.113826415170346E-4</v>
      </c>
      <c r="M12" s="12">
        <f t="shared" si="1"/>
        <v>3.1993921649733215E-6</v>
      </c>
      <c r="N12" s="18">
        <f t="shared" si="2"/>
        <v>0.53106537338797566</v>
      </c>
      <c r="O12" s="51">
        <f t="shared" si="3"/>
        <v>0.33333333333333331</v>
      </c>
    </row>
    <row r="13" spans="1:15">
      <c r="A13" s="13">
        <v>98</v>
      </c>
      <c r="B13" s="13">
        <v>105</v>
      </c>
      <c r="C13" s="14" t="s">
        <v>14</v>
      </c>
      <c r="D13" s="15">
        <v>0.53063997219974601</v>
      </c>
      <c r="E13" s="15">
        <v>5.2763101233180515E-4</v>
      </c>
      <c r="F13" s="15">
        <v>2.3805146541012848E-5</v>
      </c>
      <c r="G13" s="54">
        <v>5</v>
      </c>
      <c r="H13" s="54">
        <v>1.2475377168908576E-9</v>
      </c>
      <c r="I13" s="54">
        <v>1</v>
      </c>
      <c r="J13" s="11">
        <f t="shared" si="0"/>
        <v>6.0000000012475381</v>
      </c>
      <c r="K13" s="12">
        <f t="shared" si="1"/>
        <v>2.65319986099873</v>
      </c>
      <c r="L13" s="12">
        <f t="shared" si="1"/>
        <v>6.5823958848523218E-13</v>
      </c>
      <c r="M13" s="12">
        <f t="shared" si="1"/>
        <v>2.3805146541012848E-5</v>
      </c>
      <c r="N13" s="18">
        <f t="shared" si="2"/>
        <v>2.6532236661459292</v>
      </c>
      <c r="O13" s="51">
        <f t="shared" si="3"/>
        <v>0.16666666663201282</v>
      </c>
    </row>
    <row r="14" spans="1:15">
      <c r="A14" s="9">
        <v>109</v>
      </c>
      <c r="B14" s="9">
        <v>114</v>
      </c>
      <c r="C14" s="10" t="s">
        <v>51</v>
      </c>
      <c r="D14" s="15">
        <v>0.52996662479545342</v>
      </c>
      <c r="E14" s="15">
        <v>2.4780557301312353E-4</v>
      </c>
      <c r="F14" s="15">
        <v>0</v>
      </c>
      <c r="G14" s="54">
        <v>0.5</v>
      </c>
      <c r="H14" s="54">
        <v>2</v>
      </c>
      <c r="I14" s="54">
        <v>1.5</v>
      </c>
      <c r="J14" s="11">
        <f t="shared" si="0"/>
        <v>4</v>
      </c>
      <c r="K14" s="12">
        <f t="shared" si="1"/>
        <v>0.26498331239772671</v>
      </c>
      <c r="L14" s="12">
        <f t="shared" si="1"/>
        <v>4.9561114602624705E-4</v>
      </c>
      <c r="M14" s="12">
        <f t="shared" si="1"/>
        <v>0</v>
      </c>
      <c r="N14" s="18">
        <f t="shared" si="2"/>
        <v>0.26547892354375296</v>
      </c>
      <c r="O14" s="51">
        <f t="shared" si="3"/>
        <v>0.375</v>
      </c>
    </row>
    <row r="15" spans="1:15">
      <c r="A15" s="7">
        <v>115</v>
      </c>
      <c r="B15" s="7">
        <v>122</v>
      </c>
      <c r="C15" s="8" t="s">
        <v>10</v>
      </c>
      <c r="D15" s="15">
        <v>4.4199899369467027E-2</v>
      </c>
      <c r="E15" s="15">
        <v>3.3065616839452524E-4</v>
      </c>
      <c r="F15" s="15">
        <v>0</v>
      </c>
      <c r="G15" s="54">
        <v>1.5</v>
      </c>
      <c r="H15" s="54">
        <v>1.5</v>
      </c>
      <c r="I15" s="54">
        <v>3</v>
      </c>
      <c r="J15" s="11">
        <f t="shared" si="0"/>
        <v>6</v>
      </c>
      <c r="K15" s="12">
        <f t="shared" si="1"/>
        <v>6.6299849054200541E-2</v>
      </c>
      <c r="L15" s="12">
        <f t="shared" si="1"/>
        <v>4.9598425259178786E-4</v>
      </c>
      <c r="M15" s="12">
        <f t="shared" si="1"/>
        <v>0</v>
      </c>
      <c r="N15" s="18">
        <f t="shared" si="2"/>
        <v>6.6795833306792327E-2</v>
      </c>
      <c r="O15" s="51">
        <f t="shared" si="3"/>
        <v>0.5</v>
      </c>
    </row>
    <row r="16" spans="1:15">
      <c r="A16" s="7">
        <v>119</v>
      </c>
      <c r="B16" s="7">
        <v>125</v>
      </c>
      <c r="C16" s="8" t="s">
        <v>54</v>
      </c>
      <c r="D16" s="15">
        <v>0.52988072650886198</v>
      </c>
      <c r="E16" s="15">
        <v>6.0311186002365472E-2</v>
      </c>
      <c r="F16" s="15">
        <v>0</v>
      </c>
      <c r="G16" s="54">
        <v>0</v>
      </c>
      <c r="H16" s="54">
        <v>0</v>
      </c>
      <c r="I16" s="54">
        <v>5</v>
      </c>
      <c r="J16" s="11">
        <f t="shared" si="0"/>
        <v>5</v>
      </c>
      <c r="K16" s="12">
        <f t="shared" si="1"/>
        <v>0</v>
      </c>
      <c r="L16" s="12">
        <f t="shared" si="1"/>
        <v>0</v>
      </c>
      <c r="M16" s="12">
        <f t="shared" si="1"/>
        <v>0</v>
      </c>
      <c r="N16" s="18"/>
      <c r="O16" s="51">
        <f t="shared" si="3"/>
        <v>1</v>
      </c>
    </row>
    <row r="17" spans="1:15">
      <c r="A17" s="9">
        <v>123</v>
      </c>
      <c r="B17" s="9">
        <v>129</v>
      </c>
      <c r="C17" s="10" t="s">
        <v>56</v>
      </c>
      <c r="D17" s="15">
        <v>0.52996193936808833</v>
      </c>
      <c r="E17" s="15">
        <v>9.5240134635972336E-6</v>
      </c>
      <c r="F17" s="15">
        <v>0</v>
      </c>
      <c r="G17" s="54">
        <v>0</v>
      </c>
      <c r="H17" s="54">
        <v>3</v>
      </c>
      <c r="I17" s="54">
        <v>1</v>
      </c>
      <c r="J17" s="11">
        <f t="shared" si="0"/>
        <v>4</v>
      </c>
      <c r="K17" s="12">
        <f t="shared" si="1"/>
        <v>0</v>
      </c>
      <c r="L17" s="12">
        <f t="shared" si="1"/>
        <v>2.8572040390791701E-5</v>
      </c>
      <c r="M17" s="12">
        <f t="shared" si="1"/>
        <v>0</v>
      </c>
      <c r="N17" s="18">
        <f t="shared" si="2"/>
        <v>2.8572040390791701E-5</v>
      </c>
      <c r="O17" s="51">
        <f t="shared" si="3"/>
        <v>0.25</v>
      </c>
    </row>
    <row r="18" spans="1:15">
      <c r="A18" s="7">
        <v>128</v>
      </c>
      <c r="B18" s="7">
        <v>135</v>
      </c>
      <c r="C18" s="8" t="s">
        <v>58</v>
      </c>
      <c r="D18" s="15">
        <v>7.4887108783951759E-2</v>
      </c>
      <c r="E18" s="15">
        <v>7.4887107301800357E-2</v>
      </c>
      <c r="F18" s="15">
        <v>1.9928792568847964E-5</v>
      </c>
      <c r="G18" s="54">
        <v>1.2524583598109777E-5</v>
      </c>
      <c r="H18" s="54">
        <v>2</v>
      </c>
      <c r="I18" s="54">
        <v>4</v>
      </c>
      <c r="J18" s="11">
        <f t="shared" si="0"/>
        <v>6.0000125245835978</v>
      </c>
      <c r="K18" s="12">
        <f t="shared" si="1"/>
        <v>9.3792985438534476E-7</v>
      </c>
      <c r="L18" s="12">
        <f t="shared" si="1"/>
        <v>0.14977421460360071</v>
      </c>
      <c r="M18" s="12">
        <f t="shared" si="1"/>
        <v>7.9715170275391855E-5</v>
      </c>
      <c r="N18" s="18">
        <f t="shared" si="2"/>
        <v>0.14985486770373049</v>
      </c>
      <c r="O18" s="51">
        <f t="shared" si="3"/>
        <v>0.66666527504917183</v>
      </c>
    </row>
    <row r="19" spans="1:15">
      <c r="A19" s="7">
        <v>134</v>
      </c>
      <c r="B19" s="7">
        <v>139</v>
      </c>
      <c r="C19" s="8" t="s">
        <v>15</v>
      </c>
      <c r="D19" s="15">
        <v>0.5299645458185267</v>
      </c>
      <c r="E19" s="15">
        <v>3.7408537740957318E-4</v>
      </c>
      <c r="F19" s="15">
        <v>6.9005902484044958E-7</v>
      </c>
      <c r="G19" s="54">
        <v>0</v>
      </c>
      <c r="H19" s="54">
        <v>1</v>
      </c>
      <c r="I19" s="54">
        <v>3</v>
      </c>
      <c r="J19" s="11">
        <f t="shared" si="0"/>
        <v>4</v>
      </c>
      <c r="K19" s="12">
        <f t="shared" si="1"/>
        <v>0</v>
      </c>
      <c r="L19" s="12">
        <f t="shared" si="1"/>
        <v>3.7408537740957318E-4</v>
      </c>
      <c r="M19" s="12">
        <f t="shared" si="1"/>
        <v>2.0701770745213485E-6</v>
      </c>
      <c r="N19" s="18">
        <f t="shared" si="2"/>
        <v>3.7615555448409452E-4</v>
      </c>
      <c r="O19" s="51">
        <f t="shared" si="3"/>
        <v>0.75</v>
      </c>
    </row>
    <row r="20" spans="1:15">
      <c r="A20" s="7">
        <v>139</v>
      </c>
      <c r="B20" s="7">
        <v>146</v>
      </c>
      <c r="C20" s="8" t="s">
        <v>61</v>
      </c>
      <c r="D20" s="15">
        <v>0.67818750703395325</v>
      </c>
      <c r="E20" s="15">
        <v>2.285262204729958E-2</v>
      </c>
      <c r="F20" s="15">
        <v>1.1694794165711356E-5</v>
      </c>
      <c r="G20" s="54">
        <v>1</v>
      </c>
      <c r="H20" s="54">
        <v>1</v>
      </c>
      <c r="I20" s="54">
        <v>3</v>
      </c>
      <c r="J20" s="11">
        <f t="shared" si="0"/>
        <v>5</v>
      </c>
      <c r="K20" s="12">
        <f t="shared" si="1"/>
        <v>0.67818750703395325</v>
      </c>
      <c r="L20" s="12">
        <f t="shared" si="1"/>
        <v>2.285262204729958E-2</v>
      </c>
      <c r="M20" s="12">
        <f t="shared" si="1"/>
        <v>3.5084382497134069E-5</v>
      </c>
      <c r="N20" s="18">
        <f t="shared" si="2"/>
        <v>0.7010752134637499</v>
      </c>
      <c r="O20" s="51">
        <f t="shared" si="3"/>
        <v>0.6</v>
      </c>
    </row>
    <row r="21" spans="1:15">
      <c r="A21" s="9">
        <v>145</v>
      </c>
      <c r="B21" s="9">
        <v>149</v>
      </c>
      <c r="C21" s="10" t="s">
        <v>63</v>
      </c>
      <c r="D21" s="15">
        <v>0.5306421691788259</v>
      </c>
      <c r="E21" s="15">
        <v>2.9246048088169842E-4</v>
      </c>
      <c r="F21" s="15">
        <v>0</v>
      </c>
      <c r="G21" s="54">
        <v>0</v>
      </c>
      <c r="H21" s="54">
        <v>0</v>
      </c>
      <c r="I21" s="54">
        <v>3</v>
      </c>
      <c r="J21" s="11">
        <f t="shared" si="0"/>
        <v>3</v>
      </c>
      <c r="K21" s="12">
        <f t="shared" si="1"/>
        <v>0</v>
      </c>
      <c r="L21" s="12">
        <f t="shared" si="1"/>
        <v>0</v>
      </c>
      <c r="M21" s="12">
        <f t="shared" si="1"/>
        <v>0</v>
      </c>
      <c r="N21" s="18"/>
      <c r="O21" s="51">
        <f t="shared" si="3"/>
        <v>1</v>
      </c>
    </row>
    <row r="22" spans="1:15">
      <c r="A22" s="7">
        <v>147</v>
      </c>
      <c r="B22" s="7">
        <v>158</v>
      </c>
      <c r="C22" s="8" t="s">
        <v>65</v>
      </c>
      <c r="D22" s="15">
        <v>3.1121927510997217E-2</v>
      </c>
      <c r="E22" s="15">
        <v>4.6005060769352976E-4</v>
      </c>
      <c r="F22" s="15">
        <v>1.680990444185761E-6</v>
      </c>
      <c r="G22" s="54">
        <v>3.5</v>
      </c>
      <c r="H22" s="54">
        <v>2</v>
      </c>
      <c r="I22" s="54">
        <v>3.5</v>
      </c>
      <c r="J22" s="11">
        <f t="shared" si="0"/>
        <v>9</v>
      </c>
      <c r="K22" s="12">
        <f t="shared" si="1"/>
        <v>0.10892674628849026</v>
      </c>
      <c r="L22" s="12">
        <f t="shared" si="1"/>
        <v>9.2010121538705953E-4</v>
      </c>
      <c r="M22" s="12">
        <f t="shared" si="1"/>
        <v>5.8834665546501639E-6</v>
      </c>
      <c r="N22" s="18">
        <f t="shared" si="2"/>
        <v>0.10985273097043198</v>
      </c>
      <c r="O22" s="51">
        <f t="shared" si="3"/>
        <v>0.3888888888888889</v>
      </c>
    </row>
    <row r="23" spans="1:15">
      <c r="A23" s="13">
        <v>152</v>
      </c>
      <c r="B23" s="13">
        <v>157</v>
      </c>
      <c r="C23" s="14" t="s">
        <v>67</v>
      </c>
      <c r="D23" s="15">
        <v>0.53002624886310656</v>
      </c>
      <c r="E23" s="15">
        <v>4.2618632523504264E-3</v>
      </c>
      <c r="F23" s="15">
        <v>0</v>
      </c>
      <c r="G23" s="54">
        <v>0</v>
      </c>
      <c r="H23" s="54">
        <v>1.5</v>
      </c>
      <c r="I23" s="54">
        <v>1.5</v>
      </c>
      <c r="J23" s="11">
        <f t="shared" si="0"/>
        <v>3</v>
      </c>
      <c r="K23" s="12">
        <f t="shared" si="1"/>
        <v>0</v>
      </c>
      <c r="L23" s="12">
        <f t="shared" si="1"/>
        <v>6.3927948785256396E-3</v>
      </c>
      <c r="M23" s="12">
        <f t="shared" si="1"/>
        <v>0</v>
      </c>
      <c r="N23" s="18">
        <f t="shared" si="2"/>
        <v>6.3927948785256396E-3</v>
      </c>
      <c r="O23" s="51">
        <f t="shared" si="3"/>
        <v>0.5</v>
      </c>
    </row>
    <row r="24" spans="1:15">
      <c r="A24" s="9">
        <v>158</v>
      </c>
      <c r="B24" s="9">
        <v>163</v>
      </c>
      <c r="C24" s="10" t="s">
        <v>69</v>
      </c>
      <c r="D24" s="15">
        <v>0.52996653915300518</v>
      </c>
      <c r="E24" s="15">
        <v>4.4733597766240451E-5</v>
      </c>
      <c r="F24" s="15">
        <v>1.0521459231289314E-6</v>
      </c>
      <c r="G24" s="54">
        <v>0</v>
      </c>
      <c r="H24" s="54">
        <v>0</v>
      </c>
      <c r="I24" s="54">
        <v>4</v>
      </c>
      <c r="J24" s="11">
        <f t="shared" si="0"/>
        <v>4</v>
      </c>
      <c r="K24" s="12">
        <f t="shared" si="1"/>
        <v>0</v>
      </c>
      <c r="L24" s="12">
        <f t="shared" si="1"/>
        <v>0</v>
      </c>
      <c r="M24" s="12">
        <f t="shared" si="1"/>
        <v>4.2085836925157257E-6</v>
      </c>
      <c r="N24" s="18"/>
      <c r="O24" s="51">
        <f t="shared" si="3"/>
        <v>1</v>
      </c>
    </row>
    <row r="25" spans="1:15">
      <c r="A25" s="7">
        <v>158</v>
      </c>
      <c r="B25" s="7">
        <v>169</v>
      </c>
      <c r="C25" s="8" t="s">
        <v>12</v>
      </c>
      <c r="D25" s="15">
        <v>0.53063266484909155</v>
      </c>
      <c r="E25" s="15">
        <v>1.696424581222954E-4</v>
      </c>
      <c r="F25" s="15">
        <v>5.8254793049135624E-7</v>
      </c>
      <c r="G25" s="54">
        <v>1</v>
      </c>
      <c r="H25" s="54">
        <v>0.5</v>
      </c>
      <c r="I25" s="54">
        <v>8.5</v>
      </c>
      <c r="J25" s="11">
        <f t="shared" si="0"/>
        <v>10</v>
      </c>
      <c r="K25" s="12">
        <f t="shared" si="1"/>
        <v>0.53063266484909155</v>
      </c>
      <c r="L25" s="12">
        <f t="shared" si="1"/>
        <v>8.4821229061147701E-5</v>
      </c>
      <c r="M25" s="12">
        <f t="shared" si="1"/>
        <v>4.951657409176528E-6</v>
      </c>
      <c r="N25" s="18">
        <f t="shared" si="2"/>
        <v>0.53072243773556194</v>
      </c>
      <c r="O25" s="51">
        <f t="shared" si="3"/>
        <v>0.85</v>
      </c>
    </row>
    <row r="26" spans="1:15">
      <c r="A26" s="9">
        <v>164</v>
      </c>
      <c r="B26" s="9">
        <v>173</v>
      </c>
      <c r="C26" s="10" t="s">
        <v>72</v>
      </c>
      <c r="D26" s="15">
        <v>0.4892765927289931</v>
      </c>
      <c r="E26" s="15">
        <v>0.48927662579447284</v>
      </c>
      <c r="F26" s="15">
        <v>6.0202826300408889E-7</v>
      </c>
      <c r="G26" s="54">
        <v>0.5</v>
      </c>
      <c r="H26" s="54">
        <v>0</v>
      </c>
      <c r="I26" s="54">
        <v>7.5</v>
      </c>
      <c r="J26" s="11">
        <f t="shared" si="0"/>
        <v>8</v>
      </c>
      <c r="K26" s="12">
        <f t="shared" si="1"/>
        <v>0.24463829636449655</v>
      </c>
      <c r="L26" s="12">
        <f t="shared" si="1"/>
        <v>0</v>
      </c>
      <c r="M26" s="12">
        <f t="shared" si="1"/>
        <v>4.5152119725306664E-6</v>
      </c>
      <c r="N26" s="18">
        <f t="shared" si="2"/>
        <v>0.24464281157646908</v>
      </c>
      <c r="O26" s="51">
        <f t="shared" si="3"/>
        <v>0.9375</v>
      </c>
    </row>
    <row r="27" spans="1:15">
      <c r="A27" s="7">
        <v>174</v>
      </c>
      <c r="B27" s="7">
        <v>177</v>
      </c>
      <c r="C27" s="8" t="s">
        <v>74</v>
      </c>
      <c r="D27" s="15">
        <v>0.5299344897264896</v>
      </c>
      <c r="E27" s="15">
        <v>7.0631681952246064E-6</v>
      </c>
      <c r="F27" s="15">
        <v>7.0631680387293867E-6</v>
      </c>
      <c r="G27" s="54">
        <v>0</v>
      </c>
      <c r="H27" s="54">
        <v>0</v>
      </c>
      <c r="I27" s="54">
        <v>2</v>
      </c>
      <c r="J27" s="11">
        <f t="shared" si="0"/>
        <v>2</v>
      </c>
      <c r="K27" s="12">
        <f t="shared" si="1"/>
        <v>0</v>
      </c>
      <c r="L27" s="12">
        <f t="shared" si="1"/>
        <v>0</v>
      </c>
      <c r="M27" s="12">
        <f t="shared" si="1"/>
        <v>1.4126336077458773E-5</v>
      </c>
      <c r="N27" s="18"/>
      <c r="O27" s="51">
        <f t="shared" si="3"/>
        <v>1</v>
      </c>
    </row>
    <row r="28" spans="1:15">
      <c r="A28" s="9">
        <v>174</v>
      </c>
      <c r="B28" s="9">
        <v>184</v>
      </c>
      <c r="C28" s="10" t="s">
        <v>75</v>
      </c>
      <c r="D28" s="15">
        <v>6.5890836832353333E-2</v>
      </c>
      <c r="E28" s="15">
        <v>1.5633660630224488E-4</v>
      </c>
      <c r="F28" s="15">
        <v>2.6423847507159117E-6</v>
      </c>
      <c r="G28" s="54">
        <v>1.5</v>
      </c>
      <c r="H28" s="54">
        <v>0.48888415580193778</v>
      </c>
      <c r="I28" s="54">
        <v>7</v>
      </c>
      <c r="J28" s="11">
        <f t="shared" si="0"/>
        <v>8.9888841558019372</v>
      </c>
      <c r="K28" s="12">
        <f t="shared" si="1"/>
        <v>9.883625524853E-2</v>
      </c>
      <c r="L28" s="12">
        <f t="shared" si="1"/>
        <v>7.6430489793012895E-5</v>
      </c>
      <c r="M28" s="12">
        <f t="shared" si="1"/>
        <v>1.8496693255011381E-5</v>
      </c>
      <c r="N28" s="18">
        <f t="shared" si="2"/>
        <v>9.893118243157803E-2</v>
      </c>
      <c r="O28" s="51">
        <f t="shared" si="3"/>
        <v>0.77873959422224859</v>
      </c>
    </row>
    <row r="29" spans="1:15">
      <c r="A29" s="9">
        <v>177</v>
      </c>
      <c r="B29" s="9">
        <v>185</v>
      </c>
      <c r="C29" s="10" t="s">
        <v>13</v>
      </c>
      <c r="D29" s="15">
        <v>6.1914420254046219E-2</v>
      </c>
      <c r="E29" s="15">
        <v>1.1666060856420698E-3</v>
      </c>
      <c r="F29" s="15">
        <v>1.2777266376690292E-6</v>
      </c>
      <c r="G29" s="54">
        <v>1</v>
      </c>
      <c r="H29" s="54">
        <v>0</v>
      </c>
      <c r="I29" s="54">
        <v>6</v>
      </c>
      <c r="J29" s="11">
        <f t="shared" si="0"/>
        <v>7</v>
      </c>
      <c r="K29" s="12">
        <f t="shared" si="1"/>
        <v>6.1914420254046219E-2</v>
      </c>
      <c r="L29" s="12">
        <f t="shared" si="1"/>
        <v>0</v>
      </c>
      <c r="M29" s="12">
        <f t="shared" si="1"/>
        <v>7.6663598260141748E-6</v>
      </c>
      <c r="N29" s="18">
        <f t="shared" si="2"/>
        <v>6.1922086613872232E-2</v>
      </c>
      <c r="O29" s="51">
        <f t="shared" si="3"/>
        <v>0.8571428571428571</v>
      </c>
    </row>
    <row r="30" spans="1:15">
      <c r="A30" s="9">
        <v>182</v>
      </c>
      <c r="B30" s="9">
        <v>185</v>
      </c>
      <c r="C30" s="10" t="s">
        <v>76</v>
      </c>
      <c r="D30" s="15">
        <v>0.53064978252098249</v>
      </c>
      <c r="E30" s="15">
        <v>3.4269782890119452E-4</v>
      </c>
      <c r="F30" s="15">
        <v>0</v>
      </c>
      <c r="G30" s="54">
        <v>0</v>
      </c>
      <c r="H30" s="54">
        <v>0</v>
      </c>
      <c r="I30" s="54">
        <v>2</v>
      </c>
      <c r="J30" s="11">
        <f t="shared" si="0"/>
        <v>2</v>
      </c>
      <c r="K30" s="12">
        <f t="shared" si="1"/>
        <v>0</v>
      </c>
      <c r="L30" s="12">
        <f t="shared" si="1"/>
        <v>0</v>
      </c>
      <c r="M30" s="12">
        <f t="shared" si="1"/>
        <v>0</v>
      </c>
      <c r="N30" s="18"/>
      <c r="O30" s="51">
        <f t="shared" si="3"/>
        <v>1</v>
      </c>
    </row>
    <row r="31" spans="1:15">
      <c r="A31" s="7">
        <v>185</v>
      </c>
      <c r="B31" s="13">
        <v>190</v>
      </c>
      <c r="C31" s="14" t="s">
        <v>78</v>
      </c>
      <c r="D31" s="15">
        <v>0.53048830991451035</v>
      </c>
      <c r="E31" s="15">
        <v>8.1366149420486695E-4</v>
      </c>
      <c r="F31" s="15">
        <v>0</v>
      </c>
      <c r="G31" s="54">
        <v>1.004731129313795</v>
      </c>
      <c r="H31" s="54">
        <v>1</v>
      </c>
      <c r="I31" s="54">
        <v>1</v>
      </c>
      <c r="J31" s="11">
        <f t="shared" si="0"/>
        <v>3.0047311293137948</v>
      </c>
      <c r="K31" s="12">
        <f t="shared" si="1"/>
        <v>0.53299811870817249</v>
      </c>
      <c r="L31" s="12">
        <f t="shared" si="1"/>
        <v>8.1366149420486695E-4</v>
      </c>
      <c r="M31" s="12">
        <f t="shared" si="1"/>
        <v>0</v>
      </c>
      <c r="N31" s="18">
        <f t="shared" si="2"/>
        <v>0.53381178020237741</v>
      </c>
      <c r="O31" s="51">
        <f t="shared" si="3"/>
        <v>0.3328084800147742</v>
      </c>
    </row>
    <row r="32" spans="1:15">
      <c r="A32" s="48">
        <v>185</v>
      </c>
      <c r="B32" s="13">
        <v>196</v>
      </c>
      <c r="C32" s="14" t="s">
        <v>9</v>
      </c>
      <c r="D32" s="15">
        <v>1.5061157992423873E-2</v>
      </c>
      <c r="E32" s="15">
        <v>2.9661080148701813E-4</v>
      </c>
      <c r="F32" s="15">
        <v>0</v>
      </c>
      <c r="G32" s="54">
        <v>3</v>
      </c>
      <c r="H32" s="54">
        <v>3</v>
      </c>
      <c r="I32" s="54">
        <v>3</v>
      </c>
      <c r="J32" s="11">
        <f t="shared" si="0"/>
        <v>9</v>
      </c>
      <c r="K32" s="12">
        <f t="shared" si="1"/>
        <v>4.518347397727162E-2</v>
      </c>
      <c r="L32" s="12">
        <f t="shared" si="1"/>
        <v>8.898324044610544E-4</v>
      </c>
      <c r="M32" s="12">
        <f t="shared" si="1"/>
        <v>0</v>
      </c>
      <c r="N32" s="18">
        <f t="shared" si="2"/>
        <v>4.6073306381732675E-2</v>
      </c>
      <c r="O32" s="51">
        <f t="shared" si="3"/>
        <v>0.33333333333333331</v>
      </c>
    </row>
    <row r="33" spans="1:15">
      <c r="A33" s="48">
        <v>187</v>
      </c>
      <c r="B33" s="13">
        <v>195</v>
      </c>
      <c r="C33" s="14" t="s">
        <v>81</v>
      </c>
      <c r="D33" s="15">
        <v>3.2553796593214258E-2</v>
      </c>
      <c r="E33" s="15">
        <v>4.6496534249058772E-4</v>
      </c>
      <c r="F33" s="15">
        <v>8.4864570899809388E-7</v>
      </c>
      <c r="G33" s="54">
        <v>2</v>
      </c>
      <c r="H33" s="54">
        <v>2</v>
      </c>
      <c r="I33" s="54">
        <v>3</v>
      </c>
      <c r="J33" s="11">
        <f t="shared" si="0"/>
        <v>7</v>
      </c>
      <c r="K33" s="12">
        <f t="shared" si="1"/>
        <v>6.5107593186428517E-2</v>
      </c>
      <c r="L33" s="12">
        <f t="shared" si="1"/>
        <v>9.2993068498117544E-4</v>
      </c>
      <c r="M33" s="12">
        <f t="shared" si="1"/>
        <v>2.5459371269942818E-6</v>
      </c>
      <c r="N33" s="18">
        <f t="shared" si="2"/>
        <v>6.6040069808536689E-2</v>
      </c>
      <c r="O33" s="51">
        <f t="shared" si="3"/>
        <v>0.42857142857142855</v>
      </c>
    </row>
    <row r="34" spans="1:15">
      <c r="A34" s="13">
        <v>198</v>
      </c>
      <c r="B34" s="13">
        <v>203</v>
      </c>
      <c r="C34" s="14" t="s">
        <v>83</v>
      </c>
      <c r="D34" s="15">
        <v>0.52996658240679606</v>
      </c>
      <c r="E34" s="15">
        <v>4.4733597766240451E-5</v>
      </c>
      <c r="F34" s="15">
        <v>8.8714929840931506E-7</v>
      </c>
      <c r="G34" s="54">
        <v>0</v>
      </c>
      <c r="H34" s="54">
        <v>0</v>
      </c>
      <c r="I34" s="54">
        <v>4</v>
      </c>
      <c r="J34" s="11">
        <f t="shared" si="0"/>
        <v>4</v>
      </c>
      <c r="K34" s="12">
        <f t="shared" ref="K34:M58" si="4">D34*G34</f>
        <v>0</v>
      </c>
      <c r="L34" s="12">
        <f t="shared" si="4"/>
        <v>0</v>
      </c>
      <c r="M34" s="12">
        <f t="shared" si="4"/>
        <v>3.5485971936372602E-6</v>
      </c>
      <c r="N34" s="18"/>
      <c r="O34" s="51">
        <f t="shared" si="3"/>
        <v>1</v>
      </c>
    </row>
    <row r="35" spans="1:15">
      <c r="A35" s="13">
        <v>204</v>
      </c>
      <c r="B35" s="13">
        <v>212</v>
      </c>
      <c r="C35" s="14" t="s">
        <v>84</v>
      </c>
      <c r="D35" s="15">
        <v>4.3228886537786754E-2</v>
      </c>
      <c r="E35" s="15">
        <v>3.4134944973920737E-4</v>
      </c>
      <c r="F35" s="15">
        <v>0</v>
      </c>
      <c r="G35" s="54">
        <v>1.5</v>
      </c>
      <c r="H35" s="54">
        <v>2</v>
      </c>
      <c r="I35" s="54">
        <v>2.5</v>
      </c>
      <c r="J35" s="11">
        <f t="shared" si="0"/>
        <v>6</v>
      </c>
      <c r="K35" s="12">
        <f t="shared" si="4"/>
        <v>6.4843329806680131E-2</v>
      </c>
      <c r="L35" s="12">
        <f t="shared" si="4"/>
        <v>6.8269889947841474E-4</v>
      </c>
      <c r="M35" s="12">
        <f t="shared" si="4"/>
        <v>0</v>
      </c>
      <c r="N35" s="18">
        <f t="shared" si="2"/>
        <v>6.5526028706158548E-2</v>
      </c>
      <c r="O35" s="51">
        <f t="shared" si="3"/>
        <v>0.41666666666666669</v>
      </c>
    </row>
    <row r="36" spans="1:15">
      <c r="A36" s="13">
        <v>208</v>
      </c>
      <c r="B36" s="13">
        <v>219</v>
      </c>
      <c r="C36" s="14" t="s">
        <v>86</v>
      </c>
      <c r="D36" s="15">
        <v>5.4751655390877028E-2</v>
      </c>
      <c r="E36" s="15">
        <v>1.5226608195181401E-4</v>
      </c>
      <c r="F36" s="15">
        <v>8.6470063290109038E-6</v>
      </c>
      <c r="G36" s="54">
        <v>3</v>
      </c>
      <c r="H36" s="54">
        <v>1</v>
      </c>
      <c r="I36" s="54">
        <v>5.0090106022047713</v>
      </c>
      <c r="J36" s="11">
        <f t="shared" si="0"/>
        <v>9.0090106022047713</v>
      </c>
      <c r="K36" s="12">
        <f t="shared" si="4"/>
        <v>0.16425496617263108</v>
      </c>
      <c r="L36" s="12">
        <f t="shared" si="4"/>
        <v>1.5226608195181401E-4</v>
      </c>
      <c r="M36" s="12">
        <f t="shared" si="4"/>
        <v>4.3312946379347374E-5</v>
      </c>
      <c r="N36" s="18">
        <f t="shared" si="2"/>
        <v>0.16445054520096225</v>
      </c>
      <c r="O36" s="51">
        <f t="shared" si="3"/>
        <v>0.55600007851904609</v>
      </c>
    </row>
    <row r="37" spans="1:15">
      <c r="A37" s="13">
        <v>213</v>
      </c>
      <c r="B37" s="13">
        <v>225</v>
      </c>
      <c r="C37" s="14" t="s">
        <v>87</v>
      </c>
      <c r="D37" s="15">
        <v>0.53056888108844913</v>
      </c>
      <c r="E37" s="15">
        <v>6.4649954807812033E-3</v>
      </c>
      <c r="F37" s="15">
        <v>4.4550144458537096E-6</v>
      </c>
      <c r="G37" s="54">
        <v>2.5</v>
      </c>
      <c r="H37" s="54">
        <v>2</v>
      </c>
      <c r="I37" s="54">
        <v>6.5</v>
      </c>
      <c r="J37" s="11">
        <f t="shared" si="0"/>
        <v>11</v>
      </c>
      <c r="K37" s="12">
        <f t="shared" si="4"/>
        <v>1.3264222027211228</v>
      </c>
      <c r="L37" s="12">
        <f t="shared" si="4"/>
        <v>1.2929990961562407E-2</v>
      </c>
      <c r="M37" s="12">
        <f t="shared" si="4"/>
        <v>2.8957593898049111E-5</v>
      </c>
      <c r="N37" s="18">
        <f t="shared" si="2"/>
        <v>1.3393811512765832</v>
      </c>
      <c r="O37" s="51">
        <f t="shared" si="3"/>
        <v>0.59090909090909094</v>
      </c>
    </row>
    <row r="38" spans="1:15">
      <c r="A38" s="13">
        <v>216</v>
      </c>
      <c r="B38" s="13">
        <v>226</v>
      </c>
      <c r="C38" s="14" t="s">
        <v>89</v>
      </c>
      <c r="D38" s="15">
        <v>1.8109224929996632E-2</v>
      </c>
      <c r="E38" s="15">
        <v>9.6749425353749759E-4</v>
      </c>
      <c r="F38" s="15">
        <v>0</v>
      </c>
      <c r="G38" s="54">
        <v>2</v>
      </c>
      <c r="H38" s="54">
        <v>1</v>
      </c>
      <c r="I38" s="54">
        <v>5.9961994548298208</v>
      </c>
      <c r="J38" s="11">
        <f t="shared" si="0"/>
        <v>8.9961994548298208</v>
      </c>
      <c r="K38" s="12">
        <f t="shared" si="4"/>
        <v>3.6218449859993264E-2</v>
      </c>
      <c r="L38" s="12">
        <f t="shared" si="4"/>
        <v>9.6749425353749759E-4</v>
      </c>
      <c r="M38" s="12">
        <f t="shared" si="4"/>
        <v>0</v>
      </c>
      <c r="N38" s="18">
        <f t="shared" si="2"/>
        <v>3.718594411353076E-2</v>
      </c>
      <c r="O38" s="51">
        <f t="shared" si="3"/>
        <v>0.66652584626840616</v>
      </c>
    </row>
    <row r="39" spans="1:15">
      <c r="A39" s="13">
        <v>219</v>
      </c>
      <c r="B39" s="13">
        <v>223</v>
      </c>
      <c r="C39" s="14" t="s">
        <v>90</v>
      </c>
      <c r="D39" s="15">
        <v>0.53050823048085693</v>
      </c>
      <c r="E39" s="15">
        <v>6.5011371319012761E-3</v>
      </c>
      <c r="F39" s="15">
        <v>1.0821122174392634E-5</v>
      </c>
      <c r="G39" s="54">
        <v>0.5</v>
      </c>
      <c r="H39" s="54">
        <v>1</v>
      </c>
      <c r="I39" s="54">
        <v>1.5</v>
      </c>
      <c r="J39" s="11">
        <f t="shared" si="0"/>
        <v>3</v>
      </c>
      <c r="K39" s="12">
        <f t="shared" si="4"/>
        <v>0.26525411524042847</v>
      </c>
      <c r="L39" s="12">
        <f t="shared" si="4"/>
        <v>6.5011371319012761E-3</v>
      </c>
      <c r="M39" s="12">
        <f t="shared" si="4"/>
        <v>1.6231683261588951E-5</v>
      </c>
      <c r="N39" s="18">
        <f t="shared" si="2"/>
        <v>0.27177148405559132</v>
      </c>
      <c r="O39" s="51">
        <f t="shared" si="3"/>
        <v>0.5</v>
      </c>
    </row>
    <row r="40" spans="1:15">
      <c r="A40" s="13">
        <v>220</v>
      </c>
      <c r="B40" s="13">
        <v>223</v>
      </c>
      <c r="C40" s="14" t="s">
        <v>91</v>
      </c>
      <c r="D40" s="15">
        <v>0.5299348524120181</v>
      </c>
      <c r="E40" s="15">
        <v>8.3511987683046098E-3</v>
      </c>
      <c r="F40" s="15">
        <v>6.4742219243558996E-6</v>
      </c>
      <c r="G40" s="54">
        <v>0</v>
      </c>
      <c r="H40" s="54">
        <v>1</v>
      </c>
      <c r="I40" s="54">
        <v>1</v>
      </c>
      <c r="J40" s="11">
        <f t="shared" si="0"/>
        <v>2</v>
      </c>
      <c r="K40" s="12">
        <f t="shared" si="4"/>
        <v>0</v>
      </c>
      <c r="L40" s="12">
        <f t="shared" si="4"/>
        <v>8.3511987683046098E-3</v>
      </c>
      <c r="M40" s="12">
        <f t="shared" si="4"/>
        <v>6.4742219243558996E-6</v>
      </c>
      <c r="N40" s="18">
        <f t="shared" si="2"/>
        <v>8.3576729902289666E-3</v>
      </c>
      <c r="O40" s="51">
        <f t="shared" si="3"/>
        <v>0.5</v>
      </c>
    </row>
    <row r="41" spans="1:15">
      <c r="A41" s="13">
        <v>221</v>
      </c>
      <c r="B41" s="13">
        <v>227</v>
      </c>
      <c r="C41" s="14" t="s">
        <v>92</v>
      </c>
      <c r="D41" s="15">
        <v>0.52995133758086388</v>
      </c>
      <c r="E41" s="15">
        <v>1.839571341148569E-2</v>
      </c>
      <c r="F41" s="15">
        <v>4.0337098818939795E-6</v>
      </c>
      <c r="G41" s="54">
        <v>0</v>
      </c>
      <c r="H41" s="54">
        <v>2</v>
      </c>
      <c r="I41" s="54">
        <v>3</v>
      </c>
      <c r="J41" s="11">
        <f t="shared" si="0"/>
        <v>5</v>
      </c>
      <c r="K41" s="12">
        <f t="shared" si="4"/>
        <v>0</v>
      </c>
      <c r="L41" s="12">
        <f t="shared" si="4"/>
        <v>3.6791426822971381E-2</v>
      </c>
      <c r="M41" s="12">
        <f t="shared" si="4"/>
        <v>1.2101129645681938E-5</v>
      </c>
      <c r="N41" s="18">
        <f t="shared" si="2"/>
        <v>3.6803527952617064E-2</v>
      </c>
      <c r="O41" s="51">
        <f t="shared" si="3"/>
        <v>0.6</v>
      </c>
    </row>
    <row r="42" spans="1:15">
      <c r="A42" s="13">
        <v>224</v>
      </c>
      <c r="B42" s="13">
        <v>232</v>
      </c>
      <c r="C42" s="14" t="s">
        <v>93</v>
      </c>
      <c r="D42" s="15">
        <v>0.10607954960053646</v>
      </c>
      <c r="E42" s="15">
        <v>3.1941747795048591E-6</v>
      </c>
      <c r="F42" s="15">
        <v>6.0311241946763635E-7</v>
      </c>
      <c r="G42" s="54">
        <v>0</v>
      </c>
      <c r="H42" s="54">
        <v>6</v>
      </c>
      <c r="I42" s="54">
        <v>1</v>
      </c>
      <c r="J42" s="11">
        <f t="shared" si="0"/>
        <v>7</v>
      </c>
      <c r="K42" s="12">
        <f t="shared" si="4"/>
        <v>0</v>
      </c>
      <c r="L42" s="12">
        <f t="shared" si="4"/>
        <v>1.9165048677029154E-5</v>
      </c>
      <c r="M42" s="12">
        <f t="shared" si="4"/>
        <v>6.0311241946763635E-7</v>
      </c>
      <c r="N42" s="18">
        <f t="shared" si="2"/>
        <v>1.976816109649679E-5</v>
      </c>
      <c r="O42" s="51">
        <f t="shared" si="3"/>
        <v>0.14285714285714285</v>
      </c>
    </row>
    <row r="43" spans="1:15">
      <c r="A43" s="13">
        <v>228</v>
      </c>
      <c r="B43" s="13">
        <v>233</v>
      </c>
      <c r="C43" s="14" t="s">
        <v>94</v>
      </c>
      <c r="D43" s="15">
        <v>0.52996633796206594</v>
      </c>
      <c r="E43" s="15">
        <v>4.4733597766240451E-5</v>
      </c>
      <c r="F43" s="15">
        <v>4.1957940674999979E-6</v>
      </c>
      <c r="G43" s="54">
        <v>0</v>
      </c>
      <c r="H43" s="54">
        <v>3.4877596953828131E-11</v>
      </c>
      <c r="I43" s="54">
        <v>4</v>
      </c>
      <c r="J43" s="11">
        <f t="shared" si="0"/>
        <v>4.0000000000348779</v>
      </c>
      <c r="K43" s="12">
        <f t="shared" si="4"/>
        <v>0</v>
      </c>
      <c r="L43" s="12">
        <f t="shared" si="4"/>
        <v>1.5602003931856009E-15</v>
      </c>
      <c r="M43" s="12">
        <f t="shared" si="4"/>
        <v>1.6783176269999992E-5</v>
      </c>
      <c r="N43" s="18"/>
      <c r="O43" s="51">
        <f t="shared" si="3"/>
        <v>0.99999999999128053</v>
      </c>
    </row>
    <row r="44" spans="1:15">
      <c r="A44" s="13">
        <v>234</v>
      </c>
      <c r="B44" s="13">
        <v>243</v>
      </c>
      <c r="C44" s="14" t="s">
        <v>95</v>
      </c>
      <c r="D44" s="15">
        <v>3.4912870699990314E-2</v>
      </c>
      <c r="E44" s="15">
        <v>7.1076009082940341E-4</v>
      </c>
      <c r="F44" s="15">
        <v>0</v>
      </c>
      <c r="G44" s="54">
        <v>1.0048251573101403</v>
      </c>
      <c r="H44" s="54">
        <v>1.5</v>
      </c>
      <c r="I44" s="54">
        <v>4.5</v>
      </c>
      <c r="J44" s="11">
        <f t="shared" si="0"/>
        <v>7.0048251573101403</v>
      </c>
      <c r="K44" s="12">
        <f t="shared" si="4"/>
        <v>3.5081330793266356E-2</v>
      </c>
      <c r="L44" s="12">
        <f t="shared" si="4"/>
        <v>1.0661401362441051E-3</v>
      </c>
      <c r="M44" s="12">
        <f t="shared" si="4"/>
        <v>0</v>
      </c>
      <c r="N44" s="18">
        <f t="shared" si="2"/>
        <v>3.6147470929510463E-2</v>
      </c>
      <c r="O44" s="51">
        <f t="shared" si="3"/>
        <v>0.64241432140584709</v>
      </c>
    </row>
    <row r="45" spans="1:15">
      <c r="A45" s="13">
        <v>243</v>
      </c>
      <c r="B45" s="13">
        <v>254</v>
      </c>
      <c r="C45" s="14" t="s">
        <v>96</v>
      </c>
      <c r="D45" s="15">
        <v>0.53063587255937872</v>
      </c>
      <c r="E45" s="15">
        <v>2.3546336707784009E-4</v>
      </c>
      <c r="F45" s="15">
        <v>9.6840960349713901E-7</v>
      </c>
      <c r="G45" s="54">
        <v>1</v>
      </c>
      <c r="H45" s="54">
        <v>1</v>
      </c>
      <c r="I45" s="54">
        <v>8</v>
      </c>
      <c r="J45" s="11">
        <f t="shared" si="0"/>
        <v>10</v>
      </c>
      <c r="K45" s="12">
        <f t="shared" si="4"/>
        <v>0.53063587255937872</v>
      </c>
      <c r="L45" s="12">
        <f t="shared" si="4"/>
        <v>2.3546336707784009E-4</v>
      </c>
      <c r="M45" s="12">
        <f t="shared" si="4"/>
        <v>7.747276827977112E-6</v>
      </c>
      <c r="N45" s="18">
        <f t="shared" si="2"/>
        <v>0.53087908320328447</v>
      </c>
      <c r="O45" s="51">
        <f>I45/J45</f>
        <v>0.8</v>
      </c>
    </row>
    <row r="46" spans="1:15">
      <c r="A46" s="9">
        <v>244</v>
      </c>
      <c r="B46" s="9">
        <v>255</v>
      </c>
      <c r="C46" s="10" t="s">
        <v>52</v>
      </c>
      <c r="D46" s="15">
        <v>0.53061936629582074</v>
      </c>
      <c r="E46" s="15">
        <v>4.9782917043497297E-4</v>
      </c>
      <c r="F46" s="15">
        <v>9.6840960349713901E-7</v>
      </c>
      <c r="G46" s="54">
        <v>1</v>
      </c>
      <c r="H46" s="54">
        <v>0</v>
      </c>
      <c r="I46" s="54">
        <v>9</v>
      </c>
      <c r="J46" s="11">
        <f t="shared" si="0"/>
        <v>10</v>
      </c>
      <c r="K46" s="12">
        <f t="shared" si="4"/>
        <v>0.53061936629582074</v>
      </c>
      <c r="L46" s="12">
        <f t="shared" si="4"/>
        <v>0</v>
      </c>
      <c r="M46" s="12">
        <f t="shared" si="4"/>
        <v>8.7156864314742502E-6</v>
      </c>
      <c r="N46" s="18">
        <f t="shared" si="2"/>
        <v>0.5306280819822522</v>
      </c>
      <c r="O46" s="51">
        <f t="shared" si="3"/>
        <v>0.9</v>
      </c>
    </row>
    <row r="47" spans="1:15">
      <c r="A47" s="7">
        <v>256</v>
      </c>
      <c r="B47" s="7">
        <v>267</v>
      </c>
      <c r="C47" s="8" t="s">
        <v>53</v>
      </c>
      <c r="D47" s="15">
        <v>0.52868004301922045</v>
      </c>
      <c r="E47" s="15">
        <v>6.1146589771219684E-4</v>
      </c>
      <c r="F47" s="15">
        <v>6.4514215938721945E-6</v>
      </c>
      <c r="G47" s="54">
        <v>2.5</v>
      </c>
      <c r="H47" s="54">
        <v>0.5</v>
      </c>
      <c r="I47" s="54">
        <v>7</v>
      </c>
      <c r="J47" s="11">
        <f t="shared" si="0"/>
        <v>10</v>
      </c>
      <c r="K47" s="12">
        <f t="shared" si="4"/>
        <v>1.3217001075480512</v>
      </c>
      <c r="L47" s="12">
        <f t="shared" si="4"/>
        <v>3.0573294885609842E-4</v>
      </c>
      <c r="M47" s="12">
        <f t="shared" si="4"/>
        <v>4.5159951157105361E-5</v>
      </c>
      <c r="N47" s="18">
        <f t="shared" si="2"/>
        <v>1.3220510004480643</v>
      </c>
      <c r="O47" s="51">
        <f t="shared" si="3"/>
        <v>0.7</v>
      </c>
    </row>
    <row r="48" spans="1:15">
      <c r="A48" s="9">
        <v>257</v>
      </c>
      <c r="B48" s="9">
        <v>267</v>
      </c>
      <c r="C48" s="10" t="s">
        <v>55</v>
      </c>
      <c r="D48" s="15">
        <v>4.7944995582710384E-2</v>
      </c>
      <c r="E48" s="15">
        <v>1.6197555419673768E-4</v>
      </c>
      <c r="F48" s="15">
        <v>4.7047753338081681E-6</v>
      </c>
      <c r="G48" s="54">
        <v>2.5</v>
      </c>
      <c r="H48" s="54">
        <v>0.50923389327574986</v>
      </c>
      <c r="I48" s="54">
        <v>6</v>
      </c>
      <c r="J48" s="11">
        <f t="shared" si="0"/>
        <v>9.0092338932757503</v>
      </c>
      <c r="K48" s="12">
        <f t="shared" si="4"/>
        <v>0.11986248895677595</v>
      </c>
      <c r="L48" s="12">
        <f t="shared" si="4"/>
        <v>8.2483442079101953E-5</v>
      </c>
      <c r="M48" s="12">
        <f t="shared" si="4"/>
        <v>2.8228652002849011E-5</v>
      </c>
      <c r="N48" s="18">
        <f t="shared" si="2"/>
        <v>0.1199732010508579</v>
      </c>
      <c r="O48" s="51">
        <f t="shared" si="3"/>
        <v>0.66598337562067722</v>
      </c>
    </row>
    <row r="49" spans="1:15">
      <c r="A49" s="7">
        <v>266</v>
      </c>
      <c r="B49" s="7">
        <v>273</v>
      </c>
      <c r="C49" s="8" t="s">
        <v>57</v>
      </c>
      <c r="D49" s="15">
        <v>0.46345657351219322</v>
      </c>
      <c r="E49" s="15">
        <v>0.46345660299864899</v>
      </c>
      <c r="F49" s="15">
        <v>0</v>
      </c>
      <c r="G49" s="54">
        <v>0</v>
      </c>
      <c r="H49" s="54">
        <v>0</v>
      </c>
      <c r="I49" s="54">
        <v>6</v>
      </c>
      <c r="J49" s="11">
        <f t="shared" si="0"/>
        <v>6</v>
      </c>
      <c r="K49" s="12">
        <f t="shared" si="4"/>
        <v>0</v>
      </c>
      <c r="L49" s="12">
        <f t="shared" si="4"/>
        <v>0</v>
      </c>
      <c r="M49" s="12">
        <f t="shared" si="4"/>
        <v>0</v>
      </c>
      <c r="N49" s="18"/>
      <c r="O49" s="51">
        <f t="shared" si="3"/>
        <v>1</v>
      </c>
    </row>
    <row r="50" spans="1:15">
      <c r="A50" s="9">
        <v>270</v>
      </c>
      <c r="B50" s="9">
        <v>275</v>
      </c>
      <c r="C50" s="10" t="s">
        <v>59</v>
      </c>
      <c r="D50" s="15">
        <v>0.52996662053019217</v>
      </c>
      <c r="E50" s="15">
        <v>1.1545895770075354E-4</v>
      </c>
      <c r="F50" s="15">
        <v>1.1979706041436131E-6</v>
      </c>
      <c r="G50" s="54">
        <v>0.5</v>
      </c>
      <c r="H50" s="54">
        <v>-1.9804280821817518E-6</v>
      </c>
      <c r="I50" s="54">
        <v>3.5</v>
      </c>
      <c r="J50" s="11">
        <f t="shared" si="0"/>
        <v>3.999998019571918</v>
      </c>
      <c r="K50" s="12">
        <f t="shared" si="4"/>
        <v>0.26498331026509608</v>
      </c>
      <c r="L50" s="12">
        <f t="shared" si="4"/>
        <v>-2.2865816217000736E-10</v>
      </c>
      <c r="M50" s="12">
        <f t="shared" si="4"/>
        <v>4.1928971145026459E-6</v>
      </c>
      <c r="N50" s="18">
        <f t="shared" si="2"/>
        <v>0.26498750293355244</v>
      </c>
      <c r="O50" s="51">
        <f t="shared" si="3"/>
        <v>0.87500043321885745</v>
      </c>
    </row>
    <row r="51" spans="1:15">
      <c r="A51" s="9">
        <v>274</v>
      </c>
      <c r="B51" s="9">
        <v>290</v>
      </c>
      <c r="C51" s="10" t="s">
        <v>60</v>
      </c>
      <c r="D51" s="15">
        <v>0.53064749202009198</v>
      </c>
      <c r="E51" s="15">
        <v>8.2982487500245163E-4</v>
      </c>
      <c r="F51" s="15">
        <v>1.3917286832538987E-6</v>
      </c>
      <c r="G51" s="54">
        <v>1</v>
      </c>
      <c r="H51" s="54">
        <v>3</v>
      </c>
      <c r="I51" s="54">
        <v>9</v>
      </c>
      <c r="J51" s="11">
        <f t="shared" si="0"/>
        <v>13</v>
      </c>
      <c r="K51" s="12">
        <f t="shared" si="4"/>
        <v>0.53064749202009198</v>
      </c>
      <c r="L51" s="12">
        <f t="shared" si="4"/>
        <v>2.4894746250073551E-3</v>
      </c>
      <c r="M51" s="12">
        <f t="shared" si="4"/>
        <v>1.2525558149285087E-5</v>
      </c>
      <c r="N51" s="18">
        <f t="shared" si="2"/>
        <v>0.53314949220324859</v>
      </c>
      <c r="O51" s="51">
        <f t="shared" si="3"/>
        <v>0.69230769230769229</v>
      </c>
    </row>
    <row r="52" spans="1:15">
      <c r="A52" s="9">
        <v>276</v>
      </c>
      <c r="B52" s="9">
        <v>290</v>
      </c>
      <c r="C52" s="10" t="s">
        <v>62</v>
      </c>
      <c r="D52" s="15">
        <v>0.53055689514479898</v>
      </c>
      <c r="E52" s="15">
        <v>1.325629415838913E-3</v>
      </c>
      <c r="F52" s="15">
        <v>2.2255501434530247E-5</v>
      </c>
      <c r="G52" s="54">
        <v>1</v>
      </c>
      <c r="H52" s="54">
        <v>3.5</v>
      </c>
      <c r="I52" s="54">
        <v>6.5</v>
      </c>
      <c r="J52" s="11">
        <f t="shared" si="0"/>
        <v>11</v>
      </c>
      <c r="K52" s="12">
        <f t="shared" si="4"/>
        <v>0.53055689514479898</v>
      </c>
      <c r="L52" s="12">
        <f t="shared" si="4"/>
        <v>4.6397029554361953E-3</v>
      </c>
      <c r="M52" s="12">
        <f t="shared" si="4"/>
        <v>1.446607593244466E-4</v>
      </c>
      <c r="N52" s="18">
        <f t="shared" si="2"/>
        <v>0.53534125885955952</v>
      </c>
      <c r="O52" s="51">
        <f t="shared" si="3"/>
        <v>0.59090909090909094</v>
      </c>
    </row>
    <row r="53" spans="1:15">
      <c r="A53" s="7">
        <v>279</v>
      </c>
      <c r="B53" s="7">
        <v>292</v>
      </c>
      <c r="C53" s="8" t="s">
        <v>64</v>
      </c>
      <c r="D53" s="15">
        <v>0.53064685402656075</v>
      </c>
      <c r="E53" s="15">
        <v>5.491533878191579E-4</v>
      </c>
      <c r="F53" s="15">
        <v>2.2553839727180628E-6</v>
      </c>
      <c r="G53" s="54">
        <v>1</v>
      </c>
      <c r="H53" s="54">
        <v>1.5</v>
      </c>
      <c r="I53" s="54">
        <v>7.5360800094954596</v>
      </c>
      <c r="J53" s="11">
        <f t="shared" si="0"/>
        <v>10.036080009495461</v>
      </c>
      <c r="K53" s="12">
        <f t="shared" si="4"/>
        <v>0.53064685402656075</v>
      </c>
      <c r="L53" s="12">
        <f t="shared" si="4"/>
        <v>8.2373008172873679E-4</v>
      </c>
      <c r="M53" s="12">
        <f t="shared" si="4"/>
        <v>1.6996754070537045E-5</v>
      </c>
      <c r="N53" s="18">
        <f t="shared" si="2"/>
        <v>0.53148758086236003</v>
      </c>
      <c r="O53" s="51">
        <f t="shared" si="3"/>
        <v>0.75089875751940305</v>
      </c>
    </row>
    <row r="54" spans="1:15">
      <c r="A54" s="7">
        <v>293</v>
      </c>
      <c r="B54" s="7">
        <v>296</v>
      </c>
      <c r="C54" s="8" t="s">
        <v>66</v>
      </c>
      <c r="D54" s="15">
        <v>0.53064994257812914</v>
      </c>
      <c r="E54" s="15">
        <v>3.6287861669518181E-4</v>
      </c>
      <c r="F54" s="15">
        <v>0</v>
      </c>
      <c r="G54" s="54">
        <v>0</v>
      </c>
      <c r="H54" s="54">
        <v>1</v>
      </c>
      <c r="I54" s="54">
        <v>1</v>
      </c>
      <c r="J54" s="11">
        <f t="shared" si="0"/>
        <v>2</v>
      </c>
      <c r="K54" s="12">
        <f t="shared" si="4"/>
        <v>0</v>
      </c>
      <c r="L54" s="12">
        <f t="shared" si="4"/>
        <v>3.6287861669518181E-4</v>
      </c>
      <c r="M54" s="12">
        <f t="shared" si="4"/>
        <v>0</v>
      </c>
      <c r="N54" s="18">
        <f t="shared" si="2"/>
        <v>3.6287861669518181E-4</v>
      </c>
      <c r="O54" s="51">
        <f t="shared" si="3"/>
        <v>0.5</v>
      </c>
    </row>
    <row r="55" spans="1:15">
      <c r="A55" s="49">
        <v>293</v>
      </c>
      <c r="B55" s="9">
        <v>301</v>
      </c>
      <c r="C55" s="10" t="s">
        <v>68</v>
      </c>
      <c r="D55" s="15">
        <v>3.2493566646611426E-2</v>
      </c>
      <c r="E55" s="15">
        <v>5.7533459079897402E-4</v>
      </c>
      <c r="F55" s="15">
        <v>1.5581661692928381E-6</v>
      </c>
      <c r="G55" s="54">
        <v>0.5</v>
      </c>
      <c r="H55" s="54">
        <v>0.5</v>
      </c>
      <c r="I55" s="54">
        <v>6</v>
      </c>
      <c r="J55" s="11">
        <f t="shared" si="0"/>
        <v>7</v>
      </c>
      <c r="K55" s="12">
        <f t="shared" si="4"/>
        <v>1.6246783323305713E-2</v>
      </c>
      <c r="L55" s="12">
        <f t="shared" si="4"/>
        <v>2.8766729539948701E-4</v>
      </c>
      <c r="M55" s="12">
        <f t="shared" si="4"/>
        <v>9.3489970157570286E-6</v>
      </c>
      <c r="N55" s="18">
        <f t="shared" si="2"/>
        <v>1.6543799615720958E-2</v>
      </c>
      <c r="O55" s="51">
        <f t="shared" si="3"/>
        <v>0.8571428571428571</v>
      </c>
    </row>
    <row r="56" spans="1:15">
      <c r="A56" s="7">
        <v>296</v>
      </c>
      <c r="B56" s="7">
        <v>303</v>
      </c>
      <c r="C56" s="8" t="s">
        <v>70</v>
      </c>
      <c r="D56" s="15">
        <v>0.52995489116971561</v>
      </c>
      <c r="E56" s="15">
        <v>4.0539811451738499E-7</v>
      </c>
      <c r="F56" s="15">
        <v>4.0539812504982501E-7</v>
      </c>
      <c r="G56" s="54">
        <v>0.5</v>
      </c>
      <c r="H56" s="54">
        <v>0</v>
      </c>
      <c r="I56" s="54">
        <v>5.5</v>
      </c>
      <c r="J56" s="11">
        <f t="shared" si="0"/>
        <v>6</v>
      </c>
      <c r="K56" s="12">
        <f t="shared" si="4"/>
        <v>0.26497744558485781</v>
      </c>
      <c r="L56" s="12">
        <f t="shared" si="4"/>
        <v>0</v>
      </c>
      <c r="M56" s="12">
        <f t="shared" si="4"/>
        <v>2.2296896877740377E-6</v>
      </c>
      <c r="N56" s="18">
        <f t="shared" si="2"/>
        <v>0.26497967527454558</v>
      </c>
      <c r="O56" s="51">
        <f t="shared" si="3"/>
        <v>0.91666666666666663</v>
      </c>
    </row>
    <row r="57" spans="1:15">
      <c r="A57" s="7">
        <v>297</v>
      </c>
      <c r="B57" s="7">
        <v>304</v>
      </c>
      <c r="C57" s="8" t="s">
        <v>71</v>
      </c>
      <c r="D57" s="15">
        <v>0.46345683518528386</v>
      </c>
      <c r="E57" s="15">
        <v>0.46345686467173941</v>
      </c>
      <c r="F57" s="15">
        <v>9.7610811492476374E-7</v>
      </c>
      <c r="G57" s="54">
        <v>0</v>
      </c>
      <c r="H57" s="54">
        <v>0</v>
      </c>
      <c r="I57" s="54">
        <v>6</v>
      </c>
      <c r="J57" s="11">
        <f t="shared" si="0"/>
        <v>6</v>
      </c>
      <c r="K57" s="12">
        <f t="shared" si="4"/>
        <v>0</v>
      </c>
      <c r="L57" s="12">
        <f t="shared" si="4"/>
        <v>0</v>
      </c>
      <c r="M57" s="12">
        <f t="shared" si="4"/>
        <v>5.8566486895485825E-6</v>
      </c>
      <c r="N57" s="18"/>
      <c r="O57" s="51">
        <f t="shared" si="3"/>
        <v>1</v>
      </c>
    </row>
    <row r="58" spans="1:15">
      <c r="A58" s="9">
        <v>304</v>
      </c>
      <c r="B58" s="9">
        <v>307</v>
      </c>
      <c r="C58" s="10" t="s">
        <v>73</v>
      </c>
      <c r="D58" s="15">
        <v>0.52995501587967664</v>
      </c>
      <c r="E58" s="15">
        <v>2.32816176486308E-3</v>
      </c>
      <c r="F58" s="15">
        <v>3.9670368388937178E-5</v>
      </c>
      <c r="G58" s="54">
        <v>0</v>
      </c>
      <c r="H58" s="54">
        <v>1</v>
      </c>
      <c r="I58" s="54">
        <v>1</v>
      </c>
      <c r="J58" s="11">
        <f t="shared" si="0"/>
        <v>2</v>
      </c>
      <c r="K58" s="12">
        <f t="shared" si="4"/>
        <v>0</v>
      </c>
      <c r="L58" s="12">
        <f t="shared" si="4"/>
        <v>2.32816176486308E-3</v>
      </c>
      <c r="M58" s="12">
        <f t="shared" si="4"/>
        <v>3.9670368388937178E-5</v>
      </c>
      <c r="N58" s="18">
        <f t="shared" si="2"/>
        <v>2.3678321332520173E-3</v>
      </c>
      <c r="O58" s="51">
        <f t="shared" si="3"/>
        <v>0.5</v>
      </c>
    </row>
  </sheetData>
  <conditionalFormatting sqref="O1:O1048576">
    <cfRule type="cellIs" dxfId="5" priority="1" operator="greaterThan">
      <formula>0.85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8E97-347B-5649-B2DE-6047E41585C8}">
  <dimension ref="A1:O59"/>
  <sheetViews>
    <sheetView zoomScaleNormal="100" workbookViewId="0">
      <selection activeCell="A6" sqref="A6"/>
    </sheetView>
  </sheetViews>
  <sheetFormatPr baseColWidth="10" defaultRowHeight="16"/>
  <cols>
    <col min="1" max="2" width="8.33203125" bestFit="1" customWidth="1"/>
    <col min="3" max="3" width="22.5" bestFit="1" customWidth="1"/>
    <col min="15" max="15" width="10.83203125" style="52"/>
  </cols>
  <sheetData>
    <row r="1" spans="1:15">
      <c r="A1" s="7" t="s">
        <v>97</v>
      </c>
      <c r="B1" s="7" t="s">
        <v>98</v>
      </c>
      <c r="C1" s="8" t="s">
        <v>99</v>
      </c>
      <c r="D1" s="8" t="s">
        <v>3</v>
      </c>
      <c r="E1" s="8" t="s">
        <v>4</v>
      </c>
      <c r="F1" s="8" t="s">
        <v>5</v>
      </c>
      <c r="G1" s="8" t="s">
        <v>0</v>
      </c>
      <c r="H1" s="8" t="s">
        <v>1</v>
      </c>
      <c r="I1" s="8" t="s">
        <v>2</v>
      </c>
      <c r="J1" s="8" t="s">
        <v>48</v>
      </c>
      <c r="K1" s="8" t="s">
        <v>45</v>
      </c>
      <c r="L1" s="8" t="s">
        <v>46</v>
      </c>
      <c r="M1" s="8" t="s">
        <v>47</v>
      </c>
      <c r="N1" s="17" t="s">
        <v>101</v>
      </c>
      <c r="O1" s="50"/>
    </row>
    <row r="2" spans="1:15">
      <c r="A2" s="48">
        <v>63</v>
      </c>
      <c r="B2" s="7">
        <v>67</v>
      </c>
      <c r="C2" s="8" t="s">
        <v>49</v>
      </c>
      <c r="D2" s="15">
        <v>2.5106793013816169E-2</v>
      </c>
      <c r="E2" s="15">
        <v>9.0052287973088629E-7</v>
      </c>
      <c r="F2" s="15">
        <v>0</v>
      </c>
      <c r="G2" s="54">
        <v>0</v>
      </c>
      <c r="H2" s="54">
        <v>3</v>
      </c>
      <c r="I2" s="54">
        <v>0</v>
      </c>
      <c r="J2" s="11">
        <f t="shared" ref="J2:J58" si="0">SUM(G2:I2)</f>
        <v>3</v>
      </c>
      <c r="K2" s="12">
        <f t="shared" ref="K2:M33" si="1">D2*G2</f>
        <v>0</v>
      </c>
      <c r="L2" s="12">
        <f t="shared" si="1"/>
        <v>2.7015686391926589E-6</v>
      </c>
      <c r="M2" s="12">
        <f t="shared" si="1"/>
        <v>0</v>
      </c>
      <c r="N2" s="18"/>
      <c r="O2" s="51">
        <f>I2/J2</f>
        <v>0</v>
      </c>
    </row>
    <row r="3" spans="1:15">
      <c r="A3" s="7">
        <v>72</v>
      </c>
      <c r="B3" s="7">
        <v>76</v>
      </c>
      <c r="C3" s="8" t="s">
        <v>50</v>
      </c>
      <c r="D3" s="15">
        <v>4.1852667302633088E-2</v>
      </c>
      <c r="E3" s="15">
        <v>5.3889262648623748E-5</v>
      </c>
      <c r="F3" s="15">
        <v>0</v>
      </c>
      <c r="G3" s="54">
        <v>1</v>
      </c>
      <c r="H3" s="54">
        <v>0</v>
      </c>
      <c r="I3" s="54">
        <v>1</v>
      </c>
      <c r="J3" s="11">
        <f t="shared" si="0"/>
        <v>2</v>
      </c>
      <c r="K3" s="12">
        <f t="shared" si="1"/>
        <v>4.1852667302633088E-2</v>
      </c>
      <c r="L3" s="12">
        <f t="shared" si="1"/>
        <v>0</v>
      </c>
      <c r="M3" s="12">
        <f t="shared" si="1"/>
        <v>0</v>
      </c>
      <c r="N3" s="18">
        <f t="shared" ref="N3:N58" si="2">SUM(K3:M3)</f>
        <v>4.1852667302633088E-2</v>
      </c>
      <c r="O3" s="51">
        <f t="shared" ref="O3:O58" si="3">I3/J3</f>
        <v>0.5</v>
      </c>
    </row>
    <row r="4" spans="1:15">
      <c r="A4" s="7">
        <v>72</v>
      </c>
      <c r="B4" s="7">
        <v>81</v>
      </c>
      <c r="C4" s="8" t="s">
        <v>7</v>
      </c>
      <c r="D4" s="15">
        <v>2.1672897747272359E-2</v>
      </c>
      <c r="E4" s="15">
        <v>2.1672897747272369E-2</v>
      </c>
      <c r="F4" s="15">
        <v>9.0097208294123135E-5</v>
      </c>
      <c r="G4" s="54">
        <v>0</v>
      </c>
      <c r="H4" s="54">
        <v>3</v>
      </c>
      <c r="I4" s="54">
        <v>4</v>
      </c>
      <c r="J4" s="11">
        <f t="shared" si="0"/>
        <v>7</v>
      </c>
      <c r="K4" s="12">
        <f t="shared" si="1"/>
        <v>0</v>
      </c>
      <c r="L4" s="12">
        <f t="shared" si="1"/>
        <v>6.501869324181711E-2</v>
      </c>
      <c r="M4" s="12">
        <f t="shared" si="1"/>
        <v>3.6038883317649254E-4</v>
      </c>
      <c r="N4" s="18">
        <f t="shared" si="2"/>
        <v>6.53790820749936E-2</v>
      </c>
      <c r="O4" s="51">
        <f t="shared" si="3"/>
        <v>0.5714285714285714</v>
      </c>
    </row>
    <row r="5" spans="1:15">
      <c r="A5" s="49">
        <v>72</v>
      </c>
      <c r="B5" s="9">
        <v>82</v>
      </c>
      <c r="C5" s="10" t="s">
        <v>77</v>
      </c>
      <c r="D5" s="15">
        <v>3.4787572542764406E-2</v>
      </c>
      <c r="E5" s="21">
        <v>3.5167737245285865E-4</v>
      </c>
      <c r="F5" s="15">
        <v>9.0889464454301912E-6</v>
      </c>
      <c r="G5" s="54">
        <v>2</v>
      </c>
      <c r="H5" s="54">
        <v>1.5</v>
      </c>
      <c r="I5" s="54">
        <v>4.496019262026274</v>
      </c>
      <c r="J5" s="11">
        <f t="shared" si="0"/>
        <v>7.996019262026274</v>
      </c>
      <c r="K5" s="12">
        <f t="shared" si="1"/>
        <v>6.9575145085528811E-2</v>
      </c>
      <c r="L5" s="12">
        <f t="shared" si="1"/>
        <v>5.27516058679288E-4</v>
      </c>
      <c r="M5" s="12">
        <f t="shared" si="1"/>
        <v>4.0864078290179373E-5</v>
      </c>
      <c r="N5" s="18">
        <f t="shared" si="2"/>
        <v>7.0143525222498282E-2</v>
      </c>
      <c r="O5" s="51">
        <f t="shared" si="3"/>
        <v>0.56228219501398957</v>
      </c>
    </row>
    <row r="6" spans="1:15">
      <c r="A6" s="48">
        <v>72</v>
      </c>
      <c r="B6" s="13">
        <v>84</v>
      </c>
      <c r="C6" s="14" t="s">
        <v>79</v>
      </c>
      <c r="D6" s="15">
        <v>0.68945657268590943</v>
      </c>
      <c r="E6" s="15">
        <v>1.4352578831462974E-2</v>
      </c>
      <c r="F6" s="15">
        <v>7.6703894655276241E-5</v>
      </c>
      <c r="G6" s="54">
        <v>0</v>
      </c>
      <c r="H6" s="54">
        <v>4</v>
      </c>
      <c r="I6" s="54">
        <v>6</v>
      </c>
      <c r="J6" s="11">
        <f t="shared" si="0"/>
        <v>10</v>
      </c>
      <c r="K6" s="12">
        <f t="shared" si="1"/>
        <v>0</v>
      </c>
      <c r="L6" s="12">
        <f t="shared" si="1"/>
        <v>5.7410315325851898E-2</v>
      </c>
      <c r="M6" s="12">
        <f t="shared" si="1"/>
        <v>4.6022336793165742E-4</v>
      </c>
      <c r="N6" s="18">
        <f t="shared" si="2"/>
        <v>5.7870538693783558E-2</v>
      </c>
      <c r="O6" s="51">
        <f t="shared" si="3"/>
        <v>0.6</v>
      </c>
    </row>
    <row r="7" spans="1:15">
      <c r="A7" s="48">
        <v>77</v>
      </c>
      <c r="B7" s="13">
        <v>82</v>
      </c>
      <c r="C7" s="14" t="s">
        <v>80</v>
      </c>
      <c r="D7" s="15">
        <v>0.52994490475558131</v>
      </c>
      <c r="E7" s="15">
        <v>2.6070424387863344E-4</v>
      </c>
      <c r="F7" s="15">
        <v>9.4431169682846107E-6</v>
      </c>
      <c r="G7" s="54">
        <v>0</v>
      </c>
      <c r="H7" s="54">
        <v>1</v>
      </c>
      <c r="I7" s="54">
        <v>3</v>
      </c>
      <c r="J7" s="11">
        <f t="shared" si="0"/>
        <v>4</v>
      </c>
      <c r="K7" s="12">
        <f t="shared" si="1"/>
        <v>0</v>
      </c>
      <c r="L7" s="12">
        <f t="shared" si="1"/>
        <v>2.6070424387863344E-4</v>
      </c>
      <c r="M7" s="12">
        <f t="shared" si="1"/>
        <v>2.8329350904853832E-5</v>
      </c>
      <c r="N7" s="18">
        <f t="shared" si="2"/>
        <v>2.8903359478348728E-4</v>
      </c>
      <c r="O7" s="51">
        <f t="shared" si="3"/>
        <v>0.75</v>
      </c>
    </row>
    <row r="8" spans="1:15">
      <c r="A8" s="13">
        <v>77</v>
      </c>
      <c r="B8" s="13">
        <v>84</v>
      </c>
      <c r="C8" s="14" t="s">
        <v>82</v>
      </c>
      <c r="D8" s="15">
        <v>2.2742229504466818E-2</v>
      </c>
      <c r="E8" s="15">
        <v>1.1577544326275325E-4</v>
      </c>
      <c r="F8" s="15">
        <v>9.1304195235041945E-7</v>
      </c>
      <c r="G8" s="54">
        <v>0</v>
      </c>
      <c r="H8" s="54">
        <v>1.5</v>
      </c>
      <c r="I8" s="54">
        <v>4.5</v>
      </c>
      <c r="J8" s="11">
        <f t="shared" si="0"/>
        <v>6</v>
      </c>
      <c r="K8" s="12">
        <f t="shared" si="1"/>
        <v>0</v>
      </c>
      <c r="L8" s="12">
        <f t="shared" si="1"/>
        <v>1.7366316489412988E-4</v>
      </c>
      <c r="M8" s="12">
        <f t="shared" si="1"/>
        <v>4.1086887855768875E-6</v>
      </c>
      <c r="N8" s="18">
        <f t="shared" si="2"/>
        <v>1.7777185367970678E-4</v>
      </c>
      <c r="O8" s="51">
        <f t="shared" si="3"/>
        <v>0.75</v>
      </c>
    </row>
    <row r="9" spans="1:15">
      <c r="A9" s="13">
        <v>79</v>
      </c>
      <c r="B9" s="13">
        <v>84</v>
      </c>
      <c r="C9" s="14" t="s">
        <v>85</v>
      </c>
      <c r="D9" s="15">
        <v>0.52994062196839109</v>
      </c>
      <c r="E9" s="15">
        <v>5.0266540504292564E-4</v>
      </c>
      <c r="F9" s="15">
        <v>1.2833780356764648E-6</v>
      </c>
      <c r="G9" s="54">
        <v>0</v>
      </c>
      <c r="H9" s="54">
        <v>0</v>
      </c>
      <c r="I9" s="54">
        <v>3.5</v>
      </c>
      <c r="J9" s="11">
        <f t="shared" si="0"/>
        <v>3.5</v>
      </c>
      <c r="K9" s="12">
        <f t="shared" si="1"/>
        <v>0</v>
      </c>
      <c r="L9" s="12">
        <f t="shared" si="1"/>
        <v>0</v>
      </c>
      <c r="M9" s="12">
        <f t="shared" si="1"/>
        <v>4.4918231248676264E-6</v>
      </c>
      <c r="N9" s="18"/>
      <c r="O9" s="51">
        <f t="shared" si="3"/>
        <v>1</v>
      </c>
    </row>
    <row r="10" spans="1:15">
      <c r="A10" s="13">
        <v>82</v>
      </c>
      <c r="B10" s="13">
        <v>93</v>
      </c>
      <c r="C10" s="14" t="s">
        <v>6</v>
      </c>
      <c r="D10" s="15">
        <v>3.5318394001184888E-2</v>
      </c>
      <c r="E10" s="15">
        <v>2.0647109114294148E-4</v>
      </c>
      <c r="F10" s="15">
        <v>2.4707594805630733E-6</v>
      </c>
      <c r="G10" s="54">
        <v>1.5</v>
      </c>
      <c r="H10" s="54">
        <v>1.5</v>
      </c>
      <c r="I10" s="54">
        <v>7</v>
      </c>
      <c r="J10" s="11">
        <f t="shared" si="0"/>
        <v>10</v>
      </c>
      <c r="K10" s="12">
        <f t="shared" si="1"/>
        <v>5.2977591001777333E-2</v>
      </c>
      <c r="L10" s="12">
        <f t="shared" si="1"/>
        <v>3.0970663671441224E-4</v>
      </c>
      <c r="M10" s="12">
        <f t="shared" si="1"/>
        <v>1.7295316363941513E-5</v>
      </c>
      <c r="N10" s="18">
        <f t="shared" si="2"/>
        <v>5.3304592954855685E-2</v>
      </c>
      <c r="O10" s="51">
        <f t="shared" si="3"/>
        <v>0.7</v>
      </c>
    </row>
    <row r="11" spans="1:15">
      <c r="A11" s="13">
        <v>87</v>
      </c>
      <c r="B11" s="13">
        <v>93</v>
      </c>
      <c r="C11" s="14" t="s">
        <v>88</v>
      </c>
      <c r="D11" s="15">
        <v>0.52989555278114753</v>
      </c>
      <c r="E11" s="15">
        <v>1.0851071192612869E-3</v>
      </c>
      <c r="F11" s="15">
        <v>9.209056620803534E-7</v>
      </c>
      <c r="G11" s="54">
        <v>1</v>
      </c>
      <c r="H11" s="54">
        <v>1</v>
      </c>
      <c r="I11" s="54">
        <v>3</v>
      </c>
      <c r="J11" s="11">
        <f t="shared" si="0"/>
        <v>5</v>
      </c>
      <c r="K11" s="12">
        <f t="shared" si="1"/>
        <v>0.52989555278114753</v>
      </c>
      <c r="L11" s="12">
        <f t="shared" si="1"/>
        <v>1.0851071192612869E-3</v>
      </c>
      <c r="M11" s="12">
        <f t="shared" si="1"/>
        <v>2.7627169862410603E-6</v>
      </c>
      <c r="N11" s="18">
        <f t="shared" si="2"/>
        <v>0.53098342261739506</v>
      </c>
      <c r="O11" s="51">
        <f t="shared" si="3"/>
        <v>0.6</v>
      </c>
    </row>
    <row r="12" spans="1:15">
      <c r="A12" s="13">
        <v>94</v>
      </c>
      <c r="B12" s="13">
        <v>98</v>
      </c>
      <c r="C12" s="14" t="s">
        <v>11</v>
      </c>
      <c r="D12" s="15">
        <v>2.3796962933821469E-2</v>
      </c>
      <c r="E12" s="15">
        <v>-4.8021584218768908E-12</v>
      </c>
      <c r="F12" s="15">
        <v>0</v>
      </c>
      <c r="G12" s="54">
        <v>1.5</v>
      </c>
      <c r="H12" s="54">
        <v>1.5</v>
      </c>
      <c r="I12" s="54">
        <v>-4.5455817452535833E-6</v>
      </c>
      <c r="J12" s="11">
        <f t="shared" si="0"/>
        <v>2.9999954544182548</v>
      </c>
      <c r="K12" s="12">
        <f t="shared" si="1"/>
        <v>3.5695444400732204E-2</v>
      </c>
      <c r="L12" s="12">
        <f t="shared" si="1"/>
        <v>-7.2032376328153363E-12</v>
      </c>
      <c r="M12" s="12">
        <f t="shared" si="1"/>
        <v>0</v>
      </c>
      <c r="N12" s="18">
        <f t="shared" si="2"/>
        <v>3.5695444393528966E-2</v>
      </c>
      <c r="O12" s="51">
        <f t="shared" si="3"/>
        <v>-1.5151962109006066E-6</v>
      </c>
    </row>
    <row r="13" spans="1:15">
      <c r="A13" s="48">
        <v>98</v>
      </c>
      <c r="B13" s="13">
        <v>105</v>
      </c>
      <c r="C13" s="14" t="s">
        <v>14</v>
      </c>
      <c r="D13" s="15">
        <v>2.3796962924099944E-2</v>
      </c>
      <c r="E13" s="15">
        <v>2.3239211893533029E-5</v>
      </c>
      <c r="F13" s="15">
        <v>2.3239211893533029E-5</v>
      </c>
      <c r="G13" s="54">
        <v>1.5</v>
      </c>
      <c r="H13" s="54">
        <v>1.5</v>
      </c>
      <c r="I13" s="54">
        <v>0</v>
      </c>
      <c r="J13" s="11">
        <f t="shared" si="0"/>
        <v>3</v>
      </c>
      <c r="K13" s="12">
        <f t="shared" si="1"/>
        <v>3.5695444386149917E-2</v>
      </c>
      <c r="L13" s="12">
        <f t="shared" si="1"/>
        <v>3.4858817840299542E-5</v>
      </c>
      <c r="M13" s="12">
        <f t="shared" si="1"/>
        <v>0</v>
      </c>
      <c r="N13" s="18">
        <f t="shared" si="2"/>
        <v>3.5730303203990219E-2</v>
      </c>
      <c r="O13" s="51">
        <f t="shared" si="3"/>
        <v>0</v>
      </c>
    </row>
    <row r="14" spans="1:15">
      <c r="A14" s="9">
        <v>109</v>
      </c>
      <c r="B14" s="9">
        <v>114</v>
      </c>
      <c r="C14" s="10" t="s">
        <v>51</v>
      </c>
      <c r="D14" s="15">
        <v>0.52994649751615808</v>
      </c>
      <c r="E14" s="15">
        <v>6.4995100477842306E-4</v>
      </c>
      <c r="F14" s="15">
        <v>1.310969274196969E-6</v>
      </c>
      <c r="G14" s="54">
        <v>0</v>
      </c>
      <c r="H14" s="54">
        <v>1</v>
      </c>
      <c r="I14" s="54">
        <v>3</v>
      </c>
      <c r="J14" s="11">
        <f t="shared" si="0"/>
        <v>4</v>
      </c>
      <c r="K14" s="12">
        <f t="shared" si="1"/>
        <v>0</v>
      </c>
      <c r="L14" s="12">
        <f t="shared" si="1"/>
        <v>6.4995100477842306E-4</v>
      </c>
      <c r="M14" s="12">
        <f t="shared" si="1"/>
        <v>3.932907822590907E-6</v>
      </c>
      <c r="N14" s="18">
        <f t="shared" si="2"/>
        <v>6.5388391260101392E-4</v>
      </c>
      <c r="O14" s="51">
        <f t="shared" si="3"/>
        <v>0.75</v>
      </c>
    </row>
    <row r="15" spans="1:15">
      <c r="A15" s="7">
        <v>115</v>
      </c>
      <c r="B15" s="7">
        <v>122</v>
      </c>
      <c r="C15" s="8" t="s">
        <v>10</v>
      </c>
      <c r="D15" s="15">
        <v>2.5473359997977056E-2</v>
      </c>
      <c r="E15" s="15">
        <v>3.9154910248489588E-4</v>
      </c>
      <c r="F15" s="15">
        <v>0</v>
      </c>
      <c r="G15" s="54">
        <v>1</v>
      </c>
      <c r="H15" s="54">
        <v>0.5</v>
      </c>
      <c r="I15" s="54">
        <v>4.5</v>
      </c>
      <c r="J15" s="11">
        <f t="shared" si="0"/>
        <v>6</v>
      </c>
      <c r="K15" s="12">
        <f t="shared" si="1"/>
        <v>2.5473359997977056E-2</v>
      </c>
      <c r="L15" s="12">
        <f t="shared" si="1"/>
        <v>1.9577455124244794E-4</v>
      </c>
      <c r="M15" s="12">
        <f t="shared" si="1"/>
        <v>0</v>
      </c>
      <c r="N15" s="18">
        <f t="shared" si="2"/>
        <v>2.5669134549219503E-2</v>
      </c>
      <c r="O15" s="51">
        <f t="shared" si="3"/>
        <v>0.75</v>
      </c>
    </row>
    <row r="16" spans="1:15">
      <c r="A16" s="7">
        <v>119</v>
      </c>
      <c r="B16" s="7">
        <v>125</v>
      </c>
      <c r="C16" s="8" t="s">
        <v>54</v>
      </c>
      <c r="D16" s="15">
        <v>0.52971751585589089</v>
      </c>
      <c r="E16" s="15">
        <v>6.7040740348401948E-2</v>
      </c>
      <c r="F16" s="15">
        <v>0</v>
      </c>
      <c r="G16" s="54">
        <v>0</v>
      </c>
      <c r="H16" s="54">
        <v>0</v>
      </c>
      <c r="I16" s="54">
        <v>5</v>
      </c>
      <c r="J16" s="11">
        <f t="shared" si="0"/>
        <v>5</v>
      </c>
      <c r="K16" s="12">
        <f t="shared" si="1"/>
        <v>0</v>
      </c>
      <c r="L16" s="12">
        <f t="shared" si="1"/>
        <v>0</v>
      </c>
      <c r="M16" s="12">
        <f t="shared" si="1"/>
        <v>0</v>
      </c>
      <c r="N16" s="18"/>
      <c r="O16" s="51">
        <f t="shared" si="3"/>
        <v>1</v>
      </c>
    </row>
    <row r="17" spans="1:15">
      <c r="A17" s="9">
        <v>123</v>
      </c>
      <c r="B17" s="9">
        <v>129</v>
      </c>
      <c r="C17" s="10" t="s">
        <v>56</v>
      </c>
      <c r="D17" s="15">
        <v>0.5299011410177088</v>
      </c>
      <c r="E17" s="15">
        <v>1.7433482046747962E-3</v>
      </c>
      <c r="F17" s="15">
        <v>5.5727078518611405E-7</v>
      </c>
      <c r="G17" s="54">
        <v>0</v>
      </c>
      <c r="H17" s="54">
        <v>0.5</v>
      </c>
      <c r="I17" s="54">
        <v>3.5</v>
      </c>
      <c r="J17" s="11">
        <f t="shared" si="0"/>
        <v>4</v>
      </c>
      <c r="K17" s="12">
        <f t="shared" si="1"/>
        <v>0</v>
      </c>
      <c r="L17" s="12">
        <f t="shared" si="1"/>
        <v>8.7167410233739812E-4</v>
      </c>
      <c r="M17" s="12">
        <f t="shared" si="1"/>
        <v>1.9504477481513991E-6</v>
      </c>
      <c r="N17" s="18">
        <f t="shared" si="2"/>
        <v>8.7362455008554952E-4</v>
      </c>
      <c r="O17" s="51">
        <f t="shared" si="3"/>
        <v>0.875</v>
      </c>
    </row>
    <row r="18" spans="1:15">
      <c r="A18" s="7">
        <v>128</v>
      </c>
      <c r="B18" s="7">
        <v>135</v>
      </c>
      <c r="C18" s="8" t="s">
        <v>58</v>
      </c>
      <c r="D18" s="15">
        <v>5.2551984565622115E-2</v>
      </c>
      <c r="E18" s="15">
        <v>2.9808138799683855E-2</v>
      </c>
      <c r="F18" s="15">
        <v>2.0486416564698009E-5</v>
      </c>
      <c r="G18" s="54">
        <v>1.5</v>
      </c>
      <c r="H18" s="54">
        <v>0</v>
      </c>
      <c r="I18" s="54">
        <v>4.5</v>
      </c>
      <c r="J18" s="11">
        <f t="shared" si="0"/>
        <v>6</v>
      </c>
      <c r="K18" s="12">
        <f t="shared" si="1"/>
        <v>7.8827976848433179E-2</v>
      </c>
      <c r="L18" s="12">
        <f t="shared" si="1"/>
        <v>0</v>
      </c>
      <c r="M18" s="12">
        <f t="shared" si="1"/>
        <v>9.2188874541141035E-5</v>
      </c>
      <c r="N18" s="18">
        <f t="shared" si="2"/>
        <v>7.892016572297432E-2</v>
      </c>
      <c r="O18" s="51">
        <f t="shared" si="3"/>
        <v>0.75</v>
      </c>
    </row>
    <row r="19" spans="1:15">
      <c r="A19" s="7">
        <v>134</v>
      </c>
      <c r="B19" s="7">
        <v>139</v>
      </c>
      <c r="C19" s="8" t="s">
        <v>15</v>
      </c>
      <c r="D19" s="15">
        <v>0.52994221809932773</v>
      </c>
      <c r="E19" s="15">
        <v>8.404225075738682E-4</v>
      </c>
      <c r="F19" s="15">
        <v>0</v>
      </c>
      <c r="G19" s="54">
        <v>0</v>
      </c>
      <c r="H19" s="54">
        <v>0.5</v>
      </c>
      <c r="I19" s="54">
        <v>3.5</v>
      </c>
      <c r="J19" s="11">
        <f t="shared" si="0"/>
        <v>4</v>
      </c>
      <c r="K19" s="12">
        <f t="shared" si="1"/>
        <v>0</v>
      </c>
      <c r="L19" s="12">
        <f t="shared" si="1"/>
        <v>4.202112537869341E-4</v>
      </c>
      <c r="M19" s="12">
        <f t="shared" si="1"/>
        <v>0</v>
      </c>
      <c r="N19" s="18">
        <f t="shared" si="2"/>
        <v>4.202112537869341E-4</v>
      </c>
      <c r="O19" s="51">
        <f t="shared" si="3"/>
        <v>0.875</v>
      </c>
    </row>
    <row r="20" spans="1:15">
      <c r="A20" s="7">
        <v>139</v>
      </c>
      <c r="B20" s="7">
        <v>146</v>
      </c>
      <c r="C20" s="8" t="s">
        <v>61</v>
      </c>
      <c r="D20" s="15">
        <v>2.733898899491826E-2</v>
      </c>
      <c r="E20" s="15">
        <v>0</v>
      </c>
      <c r="F20" s="15">
        <v>0</v>
      </c>
      <c r="G20" s="54">
        <v>2</v>
      </c>
      <c r="H20" s="54">
        <v>0</v>
      </c>
      <c r="I20" s="54">
        <v>3</v>
      </c>
      <c r="J20" s="11">
        <f t="shared" si="0"/>
        <v>5</v>
      </c>
      <c r="K20" s="12">
        <f t="shared" si="1"/>
        <v>5.4677977989836521E-2</v>
      </c>
      <c r="L20" s="12">
        <f t="shared" si="1"/>
        <v>0</v>
      </c>
      <c r="M20" s="12">
        <f t="shared" si="1"/>
        <v>0</v>
      </c>
      <c r="N20" s="18">
        <f t="shared" si="2"/>
        <v>5.4677977989836521E-2</v>
      </c>
      <c r="O20" s="51">
        <f t="shared" si="3"/>
        <v>0.6</v>
      </c>
    </row>
    <row r="21" spans="1:15">
      <c r="A21" s="9">
        <v>145</v>
      </c>
      <c r="B21" s="9">
        <v>149</v>
      </c>
      <c r="C21" s="10" t="s">
        <v>63</v>
      </c>
      <c r="D21" s="15">
        <v>0.53064660771293914</v>
      </c>
      <c r="E21" s="15">
        <v>6.5963572226058589E-5</v>
      </c>
      <c r="F21" s="15">
        <v>6.9832187633472097E-6</v>
      </c>
      <c r="G21" s="54">
        <v>0</v>
      </c>
      <c r="H21" s="54">
        <v>0</v>
      </c>
      <c r="I21" s="54">
        <v>3</v>
      </c>
      <c r="J21" s="11">
        <f t="shared" si="0"/>
        <v>3</v>
      </c>
      <c r="K21" s="12">
        <f t="shared" si="1"/>
        <v>0</v>
      </c>
      <c r="L21" s="12">
        <f t="shared" si="1"/>
        <v>0</v>
      </c>
      <c r="M21" s="12">
        <f t="shared" si="1"/>
        <v>2.0949656290041628E-5</v>
      </c>
      <c r="N21" s="18"/>
      <c r="O21" s="51">
        <f t="shared" si="3"/>
        <v>1</v>
      </c>
    </row>
    <row r="22" spans="1:15">
      <c r="A22" s="7">
        <v>147</v>
      </c>
      <c r="B22" s="7">
        <v>158</v>
      </c>
      <c r="C22" s="8" t="s">
        <v>65</v>
      </c>
      <c r="D22" s="15">
        <v>2.4174037442102291E-2</v>
      </c>
      <c r="E22" s="15">
        <v>8.554288195135526E-4</v>
      </c>
      <c r="F22" s="15">
        <v>4.1963329541655982E-6</v>
      </c>
      <c r="G22" s="54">
        <v>3</v>
      </c>
      <c r="H22" s="54">
        <v>2</v>
      </c>
      <c r="I22" s="54">
        <v>4</v>
      </c>
      <c r="J22" s="11">
        <f t="shared" si="0"/>
        <v>9</v>
      </c>
      <c r="K22" s="12">
        <f t="shared" si="1"/>
        <v>7.252211232630687E-2</v>
      </c>
      <c r="L22" s="12">
        <f t="shared" si="1"/>
        <v>1.7108576390271052E-3</v>
      </c>
      <c r="M22" s="12">
        <f t="shared" si="1"/>
        <v>1.6785331816662393E-5</v>
      </c>
      <c r="N22" s="18">
        <f t="shared" si="2"/>
        <v>7.4249755297150638E-2</v>
      </c>
      <c r="O22" s="51">
        <f t="shared" si="3"/>
        <v>0.44444444444444442</v>
      </c>
    </row>
    <row r="23" spans="1:15">
      <c r="A23" s="13">
        <v>152</v>
      </c>
      <c r="B23" s="13">
        <v>157</v>
      </c>
      <c r="C23" s="14" t="s">
        <v>67</v>
      </c>
      <c r="D23" s="15">
        <v>0.53001300526108819</v>
      </c>
      <c r="E23" s="15">
        <v>1.3413311481336943E-2</v>
      </c>
      <c r="F23" s="15">
        <v>1.9018529360560811E-5</v>
      </c>
      <c r="G23" s="54">
        <v>0</v>
      </c>
      <c r="H23" s="54">
        <v>1</v>
      </c>
      <c r="I23" s="54">
        <v>2</v>
      </c>
      <c r="J23" s="11">
        <f t="shared" si="0"/>
        <v>3</v>
      </c>
      <c r="K23" s="12">
        <f t="shared" si="1"/>
        <v>0</v>
      </c>
      <c r="L23" s="12">
        <f t="shared" si="1"/>
        <v>1.3413311481336943E-2</v>
      </c>
      <c r="M23" s="12">
        <f t="shared" si="1"/>
        <v>3.8037058721121622E-5</v>
      </c>
      <c r="N23" s="18">
        <f t="shared" si="2"/>
        <v>1.3451348540058064E-2</v>
      </c>
      <c r="O23" s="51">
        <f t="shared" si="3"/>
        <v>0.66666666666666663</v>
      </c>
    </row>
    <row r="24" spans="1:15">
      <c r="A24" s="9">
        <v>158</v>
      </c>
      <c r="B24" s="9">
        <v>163</v>
      </c>
      <c r="C24" s="10" t="s">
        <v>69</v>
      </c>
      <c r="D24" s="15">
        <v>7.0851320594169974E-3</v>
      </c>
      <c r="E24" s="15">
        <v>5.7677755621529469E-5</v>
      </c>
      <c r="F24" s="15">
        <v>3.3519519095676359E-6</v>
      </c>
      <c r="G24" s="54">
        <v>0</v>
      </c>
      <c r="H24" s="54">
        <v>0.99171635491407639</v>
      </c>
      <c r="I24" s="54">
        <v>3</v>
      </c>
      <c r="J24" s="11">
        <f t="shared" si="0"/>
        <v>3.9917163549140762</v>
      </c>
      <c r="K24" s="12">
        <f t="shared" si="1"/>
        <v>0</v>
      </c>
      <c r="L24" s="12">
        <f t="shared" si="1"/>
        <v>5.719997356460808E-5</v>
      </c>
      <c r="M24" s="12">
        <f t="shared" si="1"/>
        <v>1.0055855728702909E-5</v>
      </c>
      <c r="N24" s="18">
        <f t="shared" si="2"/>
        <v>6.7255829293310989E-5</v>
      </c>
      <c r="O24" s="51">
        <f t="shared" si="3"/>
        <v>0.75155640663365131</v>
      </c>
    </row>
    <row r="25" spans="1:15">
      <c r="A25" s="48">
        <v>158</v>
      </c>
      <c r="B25" s="7">
        <v>169</v>
      </c>
      <c r="C25" s="8" t="s">
        <v>12</v>
      </c>
      <c r="D25" s="15">
        <v>0.53062662634400037</v>
      </c>
      <c r="E25" s="15">
        <v>8.6026326202636838E-4</v>
      </c>
      <c r="F25" s="15">
        <v>7.2400792965323236E-6</v>
      </c>
      <c r="G25" s="54">
        <v>0.5</v>
      </c>
      <c r="H25" s="54">
        <v>0.5</v>
      </c>
      <c r="I25" s="54">
        <v>9</v>
      </c>
      <c r="J25" s="11">
        <f t="shared" si="0"/>
        <v>10</v>
      </c>
      <c r="K25" s="12">
        <f t="shared" si="1"/>
        <v>0.26531331317200019</v>
      </c>
      <c r="L25" s="12">
        <f t="shared" si="1"/>
        <v>4.3013163101318419E-4</v>
      </c>
      <c r="M25" s="12">
        <f t="shared" si="1"/>
        <v>6.5160713668790913E-5</v>
      </c>
      <c r="N25" s="18">
        <f t="shared" si="2"/>
        <v>0.26580860551668217</v>
      </c>
      <c r="O25" s="51">
        <f t="shared" si="3"/>
        <v>0.9</v>
      </c>
    </row>
    <row r="26" spans="1:15">
      <c r="A26" s="49">
        <v>164</v>
      </c>
      <c r="B26" s="9">
        <v>173</v>
      </c>
      <c r="C26" s="10" t="s">
        <v>72</v>
      </c>
      <c r="D26" s="15">
        <v>5.0856448454289022E-2</v>
      </c>
      <c r="E26" s="15">
        <v>2.9808138799683855E-2</v>
      </c>
      <c r="F26" s="15">
        <v>8.8463953190082257E-6</v>
      </c>
      <c r="G26" s="54">
        <v>0.5</v>
      </c>
      <c r="H26" s="54">
        <v>0</v>
      </c>
      <c r="I26" s="54">
        <v>7.5</v>
      </c>
      <c r="J26" s="11">
        <f t="shared" si="0"/>
        <v>8</v>
      </c>
      <c r="K26" s="12">
        <f t="shared" si="1"/>
        <v>2.5428224227144511E-2</v>
      </c>
      <c r="L26" s="12">
        <f t="shared" si="1"/>
        <v>0</v>
      </c>
      <c r="M26" s="12">
        <f t="shared" si="1"/>
        <v>6.634796489256169E-5</v>
      </c>
      <c r="N26" s="18">
        <f t="shared" si="2"/>
        <v>2.5494572192037074E-2</v>
      </c>
      <c r="O26" s="51">
        <f t="shared" si="3"/>
        <v>0.9375</v>
      </c>
    </row>
    <row r="27" spans="1:15">
      <c r="A27" s="48">
        <v>174</v>
      </c>
      <c r="B27" s="7">
        <v>177</v>
      </c>
      <c r="C27" s="8" t="s">
        <v>74</v>
      </c>
      <c r="D27" s="15">
        <v>0.52986596531786434</v>
      </c>
      <c r="E27" s="15">
        <v>4.6178404641245459E-2</v>
      </c>
      <c r="F27" s="15">
        <v>4.7375780013067736E-6</v>
      </c>
      <c r="G27" s="54">
        <v>0</v>
      </c>
      <c r="H27" s="54">
        <v>0</v>
      </c>
      <c r="I27" s="54">
        <v>2</v>
      </c>
      <c r="J27" s="11">
        <f t="shared" si="0"/>
        <v>2</v>
      </c>
      <c r="K27" s="12">
        <f t="shared" si="1"/>
        <v>0</v>
      </c>
      <c r="L27" s="12">
        <f t="shared" si="1"/>
        <v>0</v>
      </c>
      <c r="M27" s="12">
        <f t="shared" si="1"/>
        <v>9.4751560026135473E-6</v>
      </c>
      <c r="N27" s="18"/>
      <c r="O27" s="51">
        <f t="shared" si="3"/>
        <v>1</v>
      </c>
    </row>
    <row r="28" spans="1:15">
      <c r="A28" s="9">
        <v>174</v>
      </c>
      <c r="B28" s="9">
        <v>184</v>
      </c>
      <c r="C28" s="10" t="s">
        <v>75</v>
      </c>
      <c r="D28" s="15">
        <v>2.9609756955591666E-2</v>
      </c>
      <c r="E28" s="15">
        <v>7.8731033719706112E-4</v>
      </c>
      <c r="F28" s="15">
        <v>1.0622867225692729E-6</v>
      </c>
      <c r="G28" s="54">
        <v>1.5</v>
      </c>
      <c r="H28" s="54">
        <v>3.3519837588821766E-11</v>
      </c>
      <c r="I28" s="54">
        <v>7.5</v>
      </c>
      <c r="J28" s="11">
        <f t="shared" si="0"/>
        <v>9.0000000000335199</v>
      </c>
      <c r="K28" s="12">
        <f t="shared" si="1"/>
        <v>4.44146354333875E-2</v>
      </c>
      <c r="L28" s="12">
        <f t="shared" si="1"/>
        <v>2.639051463484599E-14</v>
      </c>
      <c r="M28" s="12">
        <f t="shared" si="1"/>
        <v>7.9671504192695474E-6</v>
      </c>
      <c r="N28" s="18">
        <f t="shared" si="2"/>
        <v>4.4422602583833161E-2</v>
      </c>
      <c r="O28" s="51">
        <f t="shared" si="3"/>
        <v>0.83333333333022963</v>
      </c>
    </row>
    <row r="29" spans="1:15">
      <c r="A29" s="9">
        <v>177</v>
      </c>
      <c r="B29" s="9">
        <v>185</v>
      </c>
      <c r="C29" s="10" t="s">
        <v>13</v>
      </c>
      <c r="D29" s="15">
        <v>5.4385054398359313E-2</v>
      </c>
      <c r="E29" s="15">
        <v>5.4384495786979778E-2</v>
      </c>
      <c r="F29" s="15">
        <v>4.0636259419716979E-6</v>
      </c>
      <c r="G29" s="54">
        <v>0</v>
      </c>
      <c r="H29" s="54">
        <v>1</v>
      </c>
      <c r="I29" s="54">
        <v>6</v>
      </c>
      <c r="J29" s="11">
        <f t="shared" si="0"/>
        <v>7</v>
      </c>
      <c r="K29" s="12">
        <f t="shared" si="1"/>
        <v>0</v>
      </c>
      <c r="L29" s="12">
        <f t="shared" si="1"/>
        <v>5.4384495786979778E-2</v>
      </c>
      <c r="M29" s="12">
        <f t="shared" si="1"/>
        <v>2.4381755651830187E-5</v>
      </c>
      <c r="N29" s="18">
        <f t="shared" si="2"/>
        <v>5.4408877542631608E-2</v>
      </c>
      <c r="O29" s="51">
        <f t="shared" si="3"/>
        <v>0.8571428571428571</v>
      </c>
    </row>
    <row r="30" spans="1:15">
      <c r="A30" s="9">
        <v>182</v>
      </c>
      <c r="B30" s="9">
        <v>185</v>
      </c>
      <c r="C30" s="10" t="s">
        <v>76</v>
      </c>
      <c r="D30" s="15">
        <v>2.397424334702351E-2</v>
      </c>
      <c r="E30" s="15">
        <v>0</v>
      </c>
      <c r="F30" s="15">
        <v>0</v>
      </c>
      <c r="G30" s="54">
        <v>5.6468398660320849E-4</v>
      </c>
      <c r="H30" s="54">
        <v>1.9992048961664801</v>
      </c>
      <c r="I30" s="54">
        <v>2.3041603058335426E-4</v>
      </c>
      <c r="J30" s="11">
        <f t="shared" si="0"/>
        <v>1.9999999961836665</v>
      </c>
      <c r="K30" s="12">
        <f t="shared" si="1"/>
        <v>1.3537871308992685E-5</v>
      </c>
      <c r="L30" s="12">
        <f t="shared" si="1"/>
        <v>0</v>
      </c>
      <c r="M30" s="12">
        <f t="shared" si="1"/>
        <v>0</v>
      </c>
      <c r="N30" s="18">
        <f t="shared" si="2"/>
        <v>1.3537871308992685E-5</v>
      </c>
      <c r="O30" s="51">
        <f t="shared" si="3"/>
        <v>1.1520801551151323E-4</v>
      </c>
    </row>
    <row r="31" spans="1:15">
      <c r="A31" s="13">
        <v>185</v>
      </c>
      <c r="B31" s="13">
        <v>190</v>
      </c>
      <c r="C31" s="14" t="s">
        <v>78</v>
      </c>
      <c r="D31" s="15">
        <v>2.6193827602688558E-2</v>
      </c>
      <c r="E31" s="15">
        <v>3.6389690457343222E-4</v>
      </c>
      <c r="F31" s="15">
        <v>2.2960827072407263E-6</v>
      </c>
      <c r="G31" s="54">
        <v>1</v>
      </c>
      <c r="H31" s="54">
        <v>0.5</v>
      </c>
      <c r="I31" s="54">
        <v>1.5</v>
      </c>
      <c r="J31" s="11">
        <f t="shared" si="0"/>
        <v>3</v>
      </c>
      <c r="K31" s="12">
        <f t="shared" si="1"/>
        <v>2.6193827602688558E-2</v>
      </c>
      <c r="L31" s="12">
        <f t="shared" si="1"/>
        <v>1.8194845228671611E-4</v>
      </c>
      <c r="M31" s="12">
        <f t="shared" si="1"/>
        <v>3.4441240608610897E-6</v>
      </c>
      <c r="N31" s="18">
        <f t="shared" si="2"/>
        <v>2.6379220179036135E-2</v>
      </c>
      <c r="O31" s="51">
        <f t="shared" si="3"/>
        <v>0.5</v>
      </c>
    </row>
    <row r="32" spans="1:15">
      <c r="A32" s="13">
        <v>185</v>
      </c>
      <c r="B32" s="13">
        <v>196</v>
      </c>
      <c r="C32" s="14" t="s">
        <v>9</v>
      </c>
      <c r="D32" s="15">
        <v>2.0764247554927576E-2</v>
      </c>
      <c r="E32" s="15">
        <v>1.3893465118789475E-3</v>
      </c>
      <c r="F32" s="15">
        <v>0</v>
      </c>
      <c r="G32" s="54">
        <v>4.5</v>
      </c>
      <c r="H32" s="54">
        <v>1</v>
      </c>
      <c r="I32" s="54">
        <v>3.5</v>
      </c>
      <c r="J32" s="11">
        <f t="shared" si="0"/>
        <v>9</v>
      </c>
      <c r="K32" s="12">
        <f t="shared" si="1"/>
        <v>9.3439113997174084E-2</v>
      </c>
      <c r="L32" s="12">
        <f t="shared" si="1"/>
        <v>1.3893465118789475E-3</v>
      </c>
      <c r="M32" s="12">
        <f t="shared" si="1"/>
        <v>0</v>
      </c>
      <c r="N32" s="18">
        <f t="shared" si="2"/>
        <v>9.4828460509053025E-2</v>
      </c>
      <c r="O32" s="51">
        <f t="shared" si="3"/>
        <v>0.3888888888888889</v>
      </c>
    </row>
    <row r="33" spans="1:15">
      <c r="A33" s="13">
        <v>187</v>
      </c>
      <c r="B33" s="13">
        <v>195</v>
      </c>
      <c r="C33" s="14" t="s">
        <v>81</v>
      </c>
      <c r="D33" s="15">
        <v>2.6164283658118778E-2</v>
      </c>
      <c r="E33" s="15">
        <v>5.3173004120053941E-4</v>
      </c>
      <c r="F33" s="15">
        <v>8.4864570899809388E-7</v>
      </c>
      <c r="G33" s="54">
        <v>3</v>
      </c>
      <c r="H33" s="54">
        <v>0</v>
      </c>
      <c r="I33" s="54">
        <v>4</v>
      </c>
      <c r="J33" s="11">
        <f t="shared" si="0"/>
        <v>7</v>
      </c>
      <c r="K33" s="12">
        <f t="shared" si="1"/>
        <v>7.8492850974356335E-2</v>
      </c>
      <c r="L33" s="12">
        <f t="shared" si="1"/>
        <v>0</v>
      </c>
      <c r="M33" s="12">
        <f t="shared" si="1"/>
        <v>3.3945828359923755E-6</v>
      </c>
      <c r="N33" s="18">
        <f t="shared" si="2"/>
        <v>7.8496245557192326E-2</v>
      </c>
      <c r="O33" s="51">
        <f t="shared" si="3"/>
        <v>0.5714285714285714</v>
      </c>
    </row>
    <row r="34" spans="1:15">
      <c r="A34" s="48">
        <v>198</v>
      </c>
      <c r="B34" s="13">
        <v>203</v>
      </c>
      <c r="C34" s="14" t="s">
        <v>83</v>
      </c>
      <c r="D34" s="15">
        <v>6.1805710899463982E-2</v>
      </c>
      <c r="E34" s="15">
        <v>1.9420953674945225E-5</v>
      </c>
      <c r="F34" s="15">
        <v>1.5190717914557902E-6</v>
      </c>
      <c r="G34" s="54">
        <v>0</v>
      </c>
      <c r="H34" s="54">
        <v>0</v>
      </c>
      <c r="I34" s="54">
        <v>4</v>
      </c>
      <c r="J34" s="11">
        <f t="shared" si="0"/>
        <v>4</v>
      </c>
      <c r="K34" s="12">
        <f t="shared" ref="K34:M58" si="4">D34*G34</f>
        <v>0</v>
      </c>
      <c r="L34" s="12">
        <f t="shared" si="4"/>
        <v>0</v>
      </c>
      <c r="M34" s="12">
        <f t="shared" si="4"/>
        <v>6.0762871658231607E-6</v>
      </c>
      <c r="N34" s="18"/>
      <c r="O34" s="51">
        <f t="shared" si="3"/>
        <v>1</v>
      </c>
    </row>
    <row r="35" spans="1:15">
      <c r="A35" s="48">
        <v>204</v>
      </c>
      <c r="B35" s="13">
        <v>212</v>
      </c>
      <c r="C35" s="14" t="s">
        <v>84</v>
      </c>
      <c r="D35" s="15">
        <v>1.9964071700798947E-2</v>
      </c>
      <c r="E35" s="15">
        <v>1.5028902871679431E-4</v>
      </c>
      <c r="F35" s="15">
        <v>4.4966846072032467E-6</v>
      </c>
      <c r="G35" s="54">
        <v>2</v>
      </c>
      <c r="H35" s="54">
        <v>1</v>
      </c>
      <c r="I35" s="54">
        <v>3</v>
      </c>
      <c r="J35" s="11">
        <f t="shared" si="0"/>
        <v>6</v>
      </c>
      <c r="K35" s="12">
        <f t="shared" si="4"/>
        <v>3.9928143401597893E-2</v>
      </c>
      <c r="L35" s="12">
        <f t="shared" si="4"/>
        <v>1.5028902871679431E-4</v>
      </c>
      <c r="M35" s="12">
        <f t="shared" si="4"/>
        <v>1.3490053821609741E-5</v>
      </c>
      <c r="N35" s="18">
        <f t="shared" si="2"/>
        <v>4.0091922484136303E-2</v>
      </c>
      <c r="O35" s="51">
        <f t="shared" si="3"/>
        <v>0.5</v>
      </c>
    </row>
    <row r="36" spans="1:15">
      <c r="A36" s="48">
        <v>208</v>
      </c>
      <c r="B36" s="13">
        <v>219</v>
      </c>
      <c r="C36" s="14" t="s">
        <v>86</v>
      </c>
      <c r="D36" s="15">
        <v>3.7912230628075937E-2</v>
      </c>
      <c r="E36" s="15">
        <v>1.6496045821788983E-5</v>
      </c>
      <c r="F36" s="15">
        <v>1.6496045821221305E-5</v>
      </c>
      <c r="G36" s="54">
        <v>3</v>
      </c>
      <c r="H36" s="54">
        <v>6</v>
      </c>
      <c r="I36" s="54">
        <v>0</v>
      </c>
      <c r="J36" s="11">
        <f t="shared" si="0"/>
        <v>9</v>
      </c>
      <c r="K36" s="12">
        <f t="shared" si="4"/>
        <v>0.1137366918842278</v>
      </c>
      <c r="L36" s="12">
        <f t="shared" si="4"/>
        <v>9.8976274930733896E-5</v>
      </c>
      <c r="M36" s="12">
        <f t="shared" si="4"/>
        <v>0</v>
      </c>
      <c r="N36" s="18">
        <f t="shared" si="2"/>
        <v>0.11383566815915853</v>
      </c>
      <c r="O36" s="51">
        <f t="shared" si="3"/>
        <v>0</v>
      </c>
    </row>
    <row r="37" spans="1:15">
      <c r="A37" s="13">
        <v>213</v>
      </c>
      <c r="B37" s="13">
        <v>225</v>
      </c>
      <c r="C37" s="14" t="s">
        <v>87</v>
      </c>
      <c r="D37" s="15">
        <v>0.53037174292138267</v>
      </c>
      <c r="E37" s="15">
        <v>1.8148995973491108E-2</v>
      </c>
      <c r="F37" s="15">
        <v>0</v>
      </c>
      <c r="G37" s="54">
        <v>0</v>
      </c>
      <c r="H37" s="54">
        <v>3.5</v>
      </c>
      <c r="I37" s="54">
        <v>7.5</v>
      </c>
      <c r="J37" s="11">
        <f t="shared" si="0"/>
        <v>11</v>
      </c>
      <c r="K37" s="12">
        <f t="shared" si="4"/>
        <v>0</v>
      </c>
      <c r="L37" s="12">
        <f t="shared" si="4"/>
        <v>6.3521485907218872E-2</v>
      </c>
      <c r="M37" s="12">
        <f t="shared" si="4"/>
        <v>0</v>
      </c>
      <c r="N37" s="18">
        <f t="shared" si="2"/>
        <v>6.3521485907218872E-2</v>
      </c>
      <c r="O37" s="51">
        <f t="shared" si="3"/>
        <v>0.68181818181818177</v>
      </c>
    </row>
    <row r="38" spans="1:15">
      <c r="A38" s="13">
        <v>216</v>
      </c>
      <c r="B38" s="13">
        <v>226</v>
      </c>
      <c r="C38" s="14" t="s">
        <v>89</v>
      </c>
      <c r="D38" s="15">
        <v>2.1846261105190768E-2</v>
      </c>
      <c r="E38" s="15">
        <v>9.520527566867611E-4</v>
      </c>
      <c r="F38" s="15">
        <v>8.0076025744599573E-7</v>
      </c>
      <c r="G38" s="54">
        <v>1.5</v>
      </c>
      <c r="H38" s="54">
        <v>1.5</v>
      </c>
      <c r="I38" s="54">
        <v>6</v>
      </c>
      <c r="J38" s="11">
        <f t="shared" si="0"/>
        <v>9</v>
      </c>
      <c r="K38" s="12">
        <f t="shared" si="4"/>
        <v>3.2769391657786154E-2</v>
      </c>
      <c r="L38" s="12">
        <f t="shared" si="4"/>
        <v>1.4280791350301416E-3</v>
      </c>
      <c r="M38" s="12">
        <f t="shared" si="4"/>
        <v>4.8045615446759746E-6</v>
      </c>
      <c r="N38" s="18">
        <f t="shared" si="2"/>
        <v>3.4202275354360968E-2</v>
      </c>
      <c r="O38" s="51">
        <f t="shared" si="3"/>
        <v>0.66666666666666663</v>
      </c>
    </row>
    <row r="39" spans="1:15">
      <c r="A39" s="13">
        <v>219</v>
      </c>
      <c r="B39" s="13">
        <v>223</v>
      </c>
      <c r="C39" s="14" t="s">
        <v>90</v>
      </c>
      <c r="D39" s="15">
        <v>0.53050701787259913</v>
      </c>
      <c r="E39" s="15">
        <v>7.9317867186249023E-3</v>
      </c>
      <c r="F39" s="15">
        <v>2.8388635413124843E-5</v>
      </c>
      <c r="G39" s="54">
        <v>0</v>
      </c>
      <c r="H39" s="54">
        <v>1</v>
      </c>
      <c r="I39" s="54">
        <v>2</v>
      </c>
      <c r="J39" s="11">
        <f t="shared" si="0"/>
        <v>3</v>
      </c>
      <c r="K39" s="12">
        <f t="shared" si="4"/>
        <v>0</v>
      </c>
      <c r="L39" s="12">
        <f t="shared" si="4"/>
        <v>7.9317867186249023E-3</v>
      </c>
      <c r="M39" s="12">
        <f t="shared" si="4"/>
        <v>5.6777270826249687E-5</v>
      </c>
      <c r="N39" s="18">
        <f t="shared" si="2"/>
        <v>7.9885639894511518E-3</v>
      </c>
      <c r="O39" s="51">
        <f t="shared" si="3"/>
        <v>0.66666666666666663</v>
      </c>
    </row>
    <row r="40" spans="1:15">
      <c r="A40" s="13">
        <v>220</v>
      </c>
      <c r="B40" s="13">
        <v>223</v>
      </c>
      <c r="C40" s="14" t="s">
        <v>91</v>
      </c>
      <c r="D40" s="15">
        <v>0.5299314733675794</v>
      </c>
      <c r="E40" s="15">
        <v>8.9329048949072423E-3</v>
      </c>
      <c r="F40" s="15">
        <v>3.7904129965961389E-5</v>
      </c>
      <c r="G40" s="54">
        <v>0</v>
      </c>
      <c r="H40" s="54">
        <v>1</v>
      </c>
      <c r="I40" s="54">
        <v>1</v>
      </c>
      <c r="J40" s="11">
        <f t="shared" si="0"/>
        <v>2</v>
      </c>
      <c r="K40" s="12">
        <f t="shared" si="4"/>
        <v>0</v>
      </c>
      <c r="L40" s="12">
        <f t="shared" si="4"/>
        <v>8.9329048949072423E-3</v>
      </c>
      <c r="M40" s="12">
        <f t="shared" si="4"/>
        <v>3.7904129965961389E-5</v>
      </c>
      <c r="N40" s="18">
        <f t="shared" si="2"/>
        <v>8.9708090248732039E-3</v>
      </c>
      <c r="O40" s="51">
        <f t="shared" si="3"/>
        <v>0.5</v>
      </c>
    </row>
    <row r="41" spans="1:15">
      <c r="A41" s="48">
        <v>221</v>
      </c>
      <c r="B41" s="13">
        <v>227</v>
      </c>
      <c r="C41" s="14" t="s">
        <v>92</v>
      </c>
      <c r="D41" s="15">
        <v>4.8237118426956993E-3</v>
      </c>
      <c r="E41" s="15">
        <v>6.6916311994982749E-4</v>
      </c>
      <c r="F41" s="15">
        <v>8.0145498985503533E-6</v>
      </c>
      <c r="G41" s="54">
        <v>2</v>
      </c>
      <c r="H41" s="54">
        <v>0</v>
      </c>
      <c r="I41" s="54">
        <v>3</v>
      </c>
      <c r="J41" s="11">
        <f t="shared" si="0"/>
        <v>5</v>
      </c>
      <c r="K41" s="12">
        <f t="shared" si="4"/>
        <v>9.6474236853913986E-3</v>
      </c>
      <c r="L41" s="12">
        <f t="shared" si="4"/>
        <v>0</v>
      </c>
      <c r="M41" s="12">
        <f t="shared" si="4"/>
        <v>2.4043649695651058E-5</v>
      </c>
      <c r="N41" s="18">
        <f t="shared" si="2"/>
        <v>9.6714673350870497E-3</v>
      </c>
      <c r="O41" s="51">
        <f t="shared" si="3"/>
        <v>0.6</v>
      </c>
    </row>
    <row r="42" spans="1:15">
      <c r="A42" s="13">
        <v>224</v>
      </c>
      <c r="B42" s="13">
        <v>232</v>
      </c>
      <c r="C42" s="14" t="s">
        <v>93</v>
      </c>
      <c r="D42" s="15">
        <v>7.8958190621571556E-2</v>
      </c>
      <c r="E42" s="15">
        <v>2.2782922247694507E-6</v>
      </c>
      <c r="F42" s="15">
        <v>2.2782922247694511E-6</v>
      </c>
      <c r="G42" s="54">
        <v>0</v>
      </c>
      <c r="H42" s="54">
        <v>6</v>
      </c>
      <c r="I42" s="54">
        <v>1</v>
      </c>
      <c r="J42" s="11">
        <f t="shared" si="0"/>
        <v>7</v>
      </c>
      <c r="K42" s="12">
        <f t="shared" si="4"/>
        <v>0</v>
      </c>
      <c r="L42" s="12">
        <f t="shared" si="4"/>
        <v>1.3669753348616705E-5</v>
      </c>
      <c r="M42" s="12">
        <f t="shared" si="4"/>
        <v>2.2782922247694511E-6</v>
      </c>
      <c r="N42" s="18">
        <f t="shared" si="2"/>
        <v>1.5948045573386157E-5</v>
      </c>
      <c r="O42" s="51">
        <f t="shared" si="3"/>
        <v>0.14285714285714285</v>
      </c>
    </row>
    <row r="43" spans="1:15">
      <c r="A43" s="13">
        <v>228</v>
      </c>
      <c r="B43" s="13">
        <v>233</v>
      </c>
      <c r="C43" s="14" t="s">
        <v>94</v>
      </c>
      <c r="D43" s="15">
        <v>1.9650917614540079E-2</v>
      </c>
      <c r="E43" s="15">
        <v>2.9345662704919839E-6</v>
      </c>
      <c r="F43" s="15">
        <v>9.5356702605169208E-7</v>
      </c>
      <c r="G43" s="54">
        <v>0</v>
      </c>
      <c r="H43" s="54">
        <v>3.5</v>
      </c>
      <c r="I43" s="54">
        <v>0.5</v>
      </c>
      <c r="J43" s="11">
        <f t="shared" si="0"/>
        <v>4</v>
      </c>
      <c r="K43" s="12">
        <f t="shared" si="4"/>
        <v>0</v>
      </c>
      <c r="L43" s="12">
        <f t="shared" si="4"/>
        <v>1.0270981946721944E-5</v>
      </c>
      <c r="M43" s="12">
        <f t="shared" si="4"/>
        <v>4.7678351302584604E-7</v>
      </c>
      <c r="N43" s="18">
        <f t="shared" si="2"/>
        <v>1.0747765459747789E-5</v>
      </c>
      <c r="O43" s="51">
        <f t="shared" si="3"/>
        <v>0.125</v>
      </c>
    </row>
    <row r="44" spans="1:15">
      <c r="A44" s="13">
        <v>234</v>
      </c>
      <c r="B44" s="13">
        <v>243</v>
      </c>
      <c r="C44" s="14" t="s">
        <v>95</v>
      </c>
      <c r="D44" s="15">
        <v>2.1681617585763292E-2</v>
      </c>
      <c r="E44" s="15">
        <v>4.2587676340486368E-4</v>
      </c>
      <c r="F44" s="15">
        <v>2.567852838072876E-6</v>
      </c>
      <c r="G44" s="54">
        <v>1</v>
      </c>
      <c r="H44" s="54">
        <v>1</v>
      </c>
      <c r="I44" s="54">
        <v>5</v>
      </c>
      <c r="J44" s="11">
        <f t="shared" si="0"/>
        <v>7</v>
      </c>
      <c r="K44" s="12">
        <f t="shared" si="4"/>
        <v>2.1681617585763292E-2</v>
      </c>
      <c r="L44" s="12">
        <f t="shared" si="4"/>
        <v>4.2587676340486368E-4</v>
      </c>
      <c r="M44" s="12">
        <f t="shared" si="4"/>
        <v>1.2839264190364379E-5</v>
      </c>
      <c r="N44" s="18">
        <f t="shared" si="2"/>
        <v>2.2120333613358519E-2</v>
      </c>
      <c r="O44" s="51">
        <f t="shared" si="3"/>
        <v>0.7142857142857143</v>
      </c>
    </row>
    <row r="45" spans="1:15">
      <c r="A45" s="13">
        <v>243</v>
      </c>
      <c r="B45" s="13">
        <v>254</v>
      </c>
      <c r="C45" s="14" t="s">
        <v>96</v>
      </c>
      <c r="D45" s="15">
        <v>0.53062913341699303</v>
      </c>
      <c r="E45" s="15">
        <v>3.8019214351314268E-4</v>
      </c>
      <c r="F45" s="15">
        <v>1.6054034546517126E-6</v>
      </c>
      <c r="G45" s="54">
        <v>1.5</v>
      </c>
      <c r="H45" s="54">
        <v>1</v>
      </c>
      <c r="I45" s="54">
        <v>7.5</v>
      </c>
      <c r="J45" s="11">
        <f t="shared" si="0"/>
        <v>10</v>
      </c>
      <c r="K45" s="12">
        <f t="shared" si="4"/>
        <v>0.79594370012548954</v>
      </c>
      <c r="L45" s="12">
        <f t="shared" si="4"/>
        <v>3.8019214351314268E-4</v>
      </c>
      <c r="M45" s="12">
        <f t="shared" si="4"/>
        <v>1.2040525909887845E-5</v>
      </c>
      <c r="N45" s="18">
        <f t="shared" si="2"/>
        <v>0.79633593279491255</v>
      </c>
      <c r="O45" s="51">
        <f>I45/J45</f>
        <v>0.75</v>
      </c>
    </row>
    <row r="46" spans="1:15">
      <c r="A46" s="9">
        <v>244</v>
      </c>
      <c r="B46" s="9">
        <v>255</v>
      </c>
      <c r="C46" s="10" t="s">
        <v>52</v>
      </c>
      <c r="D46" s="15">
        <v>0.53060156519498813</v>
      </c>
      <c r="E46" s="15">
        <v>9.3960835740974674E-4</v>
      </c>
      <c r="F46" s="15">
        <v>0</v>
      </c>
      <c r="G46" s="54">
        <v>0.5</v>
      </c>
      <c r="H46" s="54">
        <v>0.5</v>
      </c>
      <c r="I46" s="54">
        <v>9</v>
      </c>
      <c r="J46" s="11">
        <f t="shared" si="0"/>
        <v>10</v>
      </c>
      <c r="K46" s="12">
        <f t="shared" si="4"/>
        <v>0.26530078259749407</v>
      </c>
      <c r="L46" s="12">
        <f t="shared" si="4"/>
        <v>4.6980417870487337E-4</v>
      </c>
      <c r="M46" s="12">
        <f t="shared" si="4"/>
        <v>0</v>
      </c>
      <c r="N46" s="18">
        <f t="shared" si="2"/>
        <v>0.26577058677619891</v>
      </c>
      <c r="O46" s="51">
        <f t="shared" si="3"/>
        <v>0.9</v>
      </c>
    </row>
    <row r="47" spans="1:15">
      <c r="A47" s="7">
        <v>256</v>
      </c>
      <c r="B47" s="7">
        <v>267</v>
      </c>
      <c r="C47" s="8" t="s">
        <v>53</v>
      </c>
      <c r="D47" s="15">
        <v>0.52774895511071862</v>
      </c>
      <c r="E47" s="15">
        <v>8.8216852704766837E-3</v>
      </c>
      <c r="F47" s="15">
        <v>5.259565304325546E-6</v>
      </c>
      <c r="G47" s="54">
        <v>1.5</v>
      </c>
      <c r="H47" s="54">
        <v>0.5</v>
      </c>
      <c r="I47" s="54">
        <v>7.5</v>
      </c>
      <c r="J47" s="11">
        <f t="shared" si="0"/>
        <v>9.5</v>
      </c>
      <c r="K47" s="12">
        <f t="shared" si="4"/>
        <v>0.79162343266607793</v>
      </c>
      <c r="L47" s="12">
        <f t="shared" si="4"/>
        <v>4.4108426352383419E-3</v>
      </c>
      <c r="M47" s="12">
        <f t="shared" si="4"/>
        <v>3.9446739782441592E-5</v>
      </c>
      <c r="N47" s="18">
        <f t="shared" si="2"/>
        <v>0.79607372204109872</v>
      </c>
      <c r="O47" s="51">
        <f t="shared" si="3"/>
        <v>0.78947368421052633</v>
      </c>
    </row>
    <row r="48" spans="1:15">
      <c r="A48" s="9">
        <v>257</v>
      </c>
      <c r="B48" s="9">
        <v>267</v>
      </c>
      <c r="C48" s="10" t="s">
        <v>55</v>
      </c>
      <c r="D48" s="15">
        <v>3.7011749454027978E-2</v>
      </c>
      <c r="E48" s="15">
        <v>7.8731033719706112E-4</v>
      </c>
      <c r="F48" s="15">
        <v>6.9677440087367431E-6</v>
      </c>
      <c r="G48" s="54">
        <v>2.5</v>
      </c>
      <c r="H48" s="54">
        <v>3.3519837588821766E-11</v>
      </c>
      <c r="I48" s="54">
        <v>6.5</v>
      </c>
      <c r="J48" s="11">
        <f t="shared" si="0"/>
        <v>9.0000000000335199</v>
      </c>
      <c r="K48" s="12">
        <f t="shared" si="4"/>
        <v>9.2529373635069939E-2</v>
      </c>
      <c r="L48" s="12">
        <f t="shared" si="4"/>
        <v>2.639051463484599E-14</v>
      </c>
      <c r="M48" s="12">
        <f t="shared" si="4"/>
        <v>4.529033605678883E-5</v>
      </c>
      <c r="N48" s="18">
        <f t="shared" si="2"/>
        <v>9.2574663971153118E-2</v>
      </c>
      <c r="O48" s="51">
        <f t="shared" si="3"/>
        <v>0.72222222221953236</v>
      </c>
    </row>
    <row r="49" spans="1:15">
      <c r="A49" s="7">
        <v>266</v>
      </c>
      <c r="B49" s="7">
        <v>273</v>
      </c>
      <c r="C49" s="8" t="s">
        <v>57</v>
      </c>
      <c r="D49" s="15">
        <v>7.4316127574718158E-2</v>
      </c>
      <c r="E49" s="15">
        <v>3.2790095581072584E-2</v>
      </c>
      <c r="F49" s="15">
        <v>0</v>
      </c>
      <c r="G49" s="54">
        <v>0</v>
      </c>
      <c r="H49" s="54">
        <v>0</v>
      </c>
      <c r="I49" s="54">
        <v>6</v>
      </c>
      <c r="J49" s="11">
        <f t="shared" si="0"/>
        <v>6</v>
      </c>
      <c r="K49" s="12">
        <f t="shared" si="4"/>
        <v>0</v>
      </c>
      <c r="L49" s="12">
        <f t="shared" si="4"/>
        <v>0</v>
      </c>
      <c r="M49" s="12">
        <f t="shared" si="4"/>
        <v>0</v>
      </c>
      <c r="N49" s="18"/>
      <c r="O49" s="51">
        <f t="shared" si="3"/>
        <v>1</v>
      </c>
    </row>
    <row r="50" spans="1:15">
      <c r="A50" s="9">
        <v>270</v>
      </c>
      <c r="B50" s="9">
        <v>275</v>
      </c>
      <c r="C50" s="10" t="s">
        <v>59</v>
      </c>
      <c r="D50" s="15">
        <v>0.52989438966427826</v>
      </c>
      <c r="E50" s="15">
        <v>1.3587992225260971E-3</v>
      </c>
      <c r="F50" s="15">
        <v>0</v>
      </c>
      <c r="G50" s="54">
        <v>0.5</v>
      </c>
      <c r="H50" s="54">
        <v>0</v>
      </c>
      <c r="I50" s="54">
        <v>3.5257915235253958</v>
      </c>
      <c r="J50" s="11">
        <f t="shared" si="0"/>
        <v>4.0257915235253954</v>
      </c>
      <c r="K50" s="12">
        <f t="shared" si="4"/>
        <v>0.26494719483213913</v>
      </c>
      <c r="L50" s="12">
        <f t="shared" si="4"/>
        <v>0</v>
      </c>
      <c r="M50" s="12">
        <f t="shared" si="4"/>
        <v>0</v>
      </c>
      <c r="N50" s="18">
        <f t="shared" si="2"/>
        <v>0.26494719483213913</v>
      </c>
      <c r="O50" s="51">
        <f t="shared" si="3"/>
        <v>0.87580082150847482</v>
      </c>
    </row>
    <row r="51" spans="1:15">
      <c r="A51" s="9">
        <v>274</v>
      </c>
      <c r="B51" s="9">
        <v>290</v>
      </c>
      <c r="C51" s="10" t="s">
        <v>60</v>
      </c>
      <c r="D51" s="15">
        <v>2.7384091399670546E-2</v>
      </c>
      <c r="E51" s="15">
        <v>3.104126280800978E-5</v>
      </c>
      <c r="F51" s="15">
        <v>3.1032858851241865E-5</v>
      </c>
      <c r="G51" s="54">
        <v>1.5</v>
      </c>
      <c r="H51" s="54">
        <v>11.5</v>
      </c>
      <c r="I51" s="54">
        <v>2.0834135707813975E-11</v>
      </c>
      <c r="J51" s="11">
        <f t="shared" si="0"/>
        <v>13.000000000020835</v>
      </c>
      <c r="K51" s="12">
        <f t="shared" si="4"/>
        <v>4.1076137099505819E-2</v>
      </c>
      <c r="L51" s="12">
        <f t="shared" si="4"/>
        <v>3.5697452229211247E-4</v>
      </c>
      <c r="M51" s="12">
        <f t="shared" si="4"/>
        <v>6.4654279270820913E-16</v>
      </c>
      <c r="N51" s="18">
        <f t="shared" si="2"/>
        <v>4.143311162179858E-2</v>
      </c>
      <c r="O51" s="51">
        <f t="shared" si="3"/>
        <v>1.6026258236754296E-12</v>
      </c>
    </row>
    <row r="52" spans="1:15">
      <c r="A52" s="9">
        <v>276</v>
      </c>
      <c r="B52" s="9">
        <v>290</v>
      </c>
      <c r="C52" s="10" t="s">
        <v>62</v>
      </c>
      <c r="D52" s="15">
        <v>0.53015093296212756</v>
      </c>
      <c r="E52" s="15">
        <v>2.141877905600351E-2</v>
      </c>
      <c r="F52" s="15">
        <v>6.5476856517198239E-5</v>
      </c>
      <c r="G52" s="54">
        <v>0</v>
      </c>
      <c r="H52" s="54">
        <v>2</v>
      </c>
      <c r="I52" s="54">
        <v>9</v>
      </c>
      <c r="J52" s="11">
        <f t="shared" si="0"/>
        <v>11</v>
      </c>
      <c r="K52" s="12">
        <f t="shared" si="4"/>
        <v>0</v>
      </c>
      <c r="L52" s="12">
        <f t="shared" si="4"/>
        <v>4.283755811200702E-2</v>
      </c>
      <c r="M52" s="12">
        <f t="shared" si="4"/>
        <v>5.8929170865478419E-4</v>
      </c>
      <c r="N52" s="18">
        <f t="shared" si="2"/>
        <v>4.3426849820661806E-2</v>
      </c>
      <c r="O52" s="51">
        <f t="shared" si="3"/>
        <v>0.81818181818181823</v>
      </c>
    </row>
    <row r="53" spans="1:15">
      <c r="A53" s="7">
        <v>279</v>
      </c>
      <c r="B53" s="7">
        <v>292</v>
      </c>
      <c r="C53" s="8" t="s">
        <v>64</v>
      </c>
      <c r="D53" s="15">
        <v>0.53063491696858378</v>
      </c>
      <c r="E53" s="15">
        <v>5.0437833999399518E-4</v>
      </c>
      <c r="F53" s="15">
        <v>0</v>
      </c>
      <c r="G53" s="54">
        <v>0.5</v>
      </c>
      <c r="H53" s="54">
        <v>2</v>
      </c>
      <c r="I53" s="54">
        <v>7.5</v>
      </c>
      <c r="J53" s="11">
        <f t="shared" si="0"/>
        <v>10</v>
      </c>
      <c r="K53" s="12">
        <f t="shared" si="4"/>
        <v>0.26531745848429189</v>
      </c>
      <c r="L53" s="12">
        <f t="shared" si="4"/>
        <v>1.0087566799879904E-3</v>
      </c>
      <c r="M53" s="12">
        <f t="shared" si="4"/>
        <v>0</v>
      </c>
      <c r="N53" s="18">
        <f t="shared" si="2"/>
        <v>0.2663262151642799</v>
      </c>
      <c r="O53" s="51">
        <f t="shared" si="3"/>
        <v>0.75</v>
      </c>
    </row>
    <row r="54" spans="1:15">
      <c r="A54" s="7">
        <v>293</v>
      </c>
      <c r="B54" s="7">
        <v>296</v>
      </c>
      <c r="C54" s="8" t="s">
        <v>66</v>
      </c>
      <c r="D54" s="15">
        <v>0.53064640347724368</v>
      </c>
      <c r="E54" s="15">
        <v>4.4066227912180502E-4</v>
      </c>
      <c r="F54" s="15">
        <v>0</v>
      </c>
      <c r="G54" s="54">
        <v>0</v>
      </c>
      <c r="H54" s="54">
        <v>0.5</v>
      </c>
      <c r="I54" s="54">
        <v>1.5</v>
      </c>
      <c r="J54" s="11">
        <f t="shared" si="0"/>
        <v>2</v>
      </c>
      <c r="K54" s="12">
        <f t="shared" si="4"/>
        <v>0</v>
      </c>
      <c r="L54" s="12">
        <f t="shared" si="4"/>
        <v>2.2033113956090251E-4</v>
      </c>
      <c r="M54" s="12">
        <f t="shared" si="4"/>
        <v>0</v>
      </c>
      <c r="N54" s="18">
        <f t="shared" si="2"/>
        <v>2.2033113956090251E-4</v>
      </c>
      <c r="O54" s="51">
        <f t="shared" si="3"/>
        <v>0.75</v>
      </c>
    </row>
    <row r="55" spans="1:15">
      <c r="A55" s="49">
        <v>293</v>
      </c>
      <c r="B55" s="9">
        <v>301</v>
      </c>
      <c r="C55" s="10" t="s">
        <v>68</v>
      </c>
      <c r="D55" s="15">
        <v>3.4367520947967134E-2</v>
      </c>
      <c r="E55" s="15">
        <v>1.2733842092685509E-4</v>
      </c>
      <c r="F55" s="15">
        <v>5.2739895657491676E-6</v>
      </c>
      <c r="G55" s="54">
        <v>0</v>
      </c>
      <c r="H55" s="54">
        <v>0.5</v>
      </c>
      <c r="I55" s="54">
        <v>6.5</v>
      </c>
      <c r="J55" s="11">
        <f t="shared" si="0"/>
        <v>7</v>
      </c>
      <c r="K55" s="12">
        <f t="shared" si="4"/>
        <v>0</v>
      </c>
      <c r="L55" s="12">
        <f t="shared" si="4"/>
        <v>6.3669210463427546E-5</v>
      </c>
      <c r="M55" s="12">
        <f t="shared" si="4"/>
        <v>3.4280932177369587E-5</v>
      </c>
      <c r="N55" s="18">
        <f t="shared" si="2"/>
        <v>9.7950142640797132E-5</v>
      </c>
      <c r="O55" s="51">
        <f t="shared" si="3"/>
        <v>0.9285714285714286</v>
      </c>
    </row>
    <row r="56" spans="1:15">
      <c r="A56" s="48">
        <v>296</v>
      </c>
      <c r="B56" s="7">
        <v>303</v>
      </c>
      <c r="C56" s="8" t="s">
        <v>70</v>
      </c>
      <c r="D56" s="15">
        <v>0.52951462574517383</v>
      </c>
      <c r="E56" s="15">
        <v>4.6361407391687683E-2</v>
      </c>
      <c r="F56" s="15">
        <v>0</v>
      </c>
      <c r="G56" s="54">
        <v>0</v>
      </c>
      <c r="H56" s="54">
        <v>0.5</v>
      </c>
      <c r="I56" s="54">
        <v>5.5</v>
      </c>
      <c r="J56" s="11">
        <f t="shared" si="0"/>
        <v>6</v>
      </c>
      <c r="K56" s="12">
        <f t="shared" si="4"/>
        <v>0</v>
      </c>
      <c r="L56" s="12">
        <f t="shared" si="4"/>
        <v>2.3180703695843841E-2</v>
      </c>
      <c r="M56" s="12">
        <f t="shared" si="4"/>
        <v>0</v>
      </c>
      <c r="N56" s="18">
        <f t="shared" si="2"/>
        <v>2.3180703695843841E-2</v>
      </c>
      <c r="O56" s="51">
        <f t="shared" si="3"/>
        <v>0.91666666666666663</v>
      </c>
    </row>
    <row r="57" spans="1:15">
      <c r="A57" s="48">
        <v>297</v>
      </c>
      <c r="B57" s="7">
        <v>304</v>
      </c>
      <c r="C57" s="8" t="s">
        <v>71</v>
      </c>
      <c r="D57" s="15">
        <v>5.218550991873986E-2</v>
      </c>
      <c r="E57" s="15">
        <v>3.9912746788080065E-2</v>
      </c>
      <c r="F57" s="15">
        <v>7.270762957264581E-7</v>
      </c>
      <c r="G57" s="54">
        <v>0.5</v>
      </c>
      <c r="H57" s="54">
        <v>0</v>
      </c>
      <c r="I57" s="54">
        <v>5.5</v>
      </c>
      <c r="J57" s="11">
        <f t="shared" si="0"/>
        <v>6</v>
      </c>
      <c r="K57" s="12">
        <f t="shared" si="4"/>
        <v>2.609275495936993E-2</v>
      </c>
      <c r="L57" s="12">
        <f t="shared" si="4"/>
        <v>0</v>
      </c>
      <c r="M57" s="12">
        <f t="shared" si="4"/>
        <v>3.9989196264955191E-6</v>
      </c>
      <c r="N57" s="18">
        <f t="shared" si="2"/>
        <v>2.6096753878996425E-2</v>
      </c>
      <c r="O57" s="51">
        <f t="shared" si="3"/>
        <v>0.91666666666666663</v>
      </c>
    </row>
    <row r="58" spans="1:15">
      <c r="A58" s="9">
        <v>304</v>
      </c>
      <c r="B58" s="9">
        <v>307</v>
      </c>
      <c r="C58" s="10" t="s">
        <v>73</v>
      </c>
      <c r="D58" s="15">
        <v>0.52994317732312701</v>
      </c>
      <c r="E58" s="15">
        <v>9.2961214529240239E-3</v>
      </c>
      <c r="F58" s="15">
        <v>9.0498742878371743E-6</v>
      </c>
      <c r="G58" s="54">
        <v>0</v>
      </c>
      <c r="H58" s="54">
        <v>1</v>
      </c>
      <c r="I58" s="54">
        <v>1</v>
      </c>
      <c r="J58" s="11">
        <f t="shared" si="0"/>
        <v>2</v>
      </c>
      <c r="K58" s="12">
        <f t="shared" si="4"/>
        <v>0</v>
      </c>
      <c r="L58" s="12">
        <f t="shared" si="4"/>
        <v>9.2961214529240239E-3</v>
      </c>
      <c r="M58" s="12">
        <f t="shared" si="4"/>
        <v>9.0498742878371743E-6</v>
      </c>
      <c r="N58" s="18">
        <f t="shared" si="2"/>
        <v>9.305171327211861E-3</v>
      </c>
      <c r="O58" s="51">
        <f t="shared" si="3"/>
        <v>0.5</v>
      </c>
    </row>
    <row r="59" spans="1:15">
      <c r="G59" s="52"/>
      <c r="H59" s="52"/>
      <c r="I59" s="52"/>
    </row>
  </sheetData>
  <conditionalFormatting sqref="O1:O1048576">
    <cfRule type="cellIs" dxfId="4" priority="1" operator="greaterThan">
      <formula>0.85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7880-E60E-6744-8249-7176971EDF96}">
  <dimension ref="A1:O58"/>
  <sheetViews>
    <sheetView zoomScaleNormal="100" workbookViewId="0">
      <selection activeCell="A6" sqref="A6"/>
    </sheetView>
  </sheetViews>
  <sheetFormatPr baseColWidth="10" defaultRowHeight="16"/>
  <cols>
    <col min="1" max="2" width="8.33203125" bestFit="1" customWidth="1"/>
    <col min="3" max="3" width="22.5" bestFit="1" customWidth="1"/>
    <col min="15" max="15" width="10.83203125" style="52"/>
  </cols>
  <sheetData>
    <row r="1" spans="1:15">
      <c r="A1" s="7" t="s">
        <v>97</v>
      </c>
      <c r="B1" s="7" t="s">
        <v>98</v>
      </c>
      <c r="C1" s="8" t="s">
        <v>99</v>
      </c>
      <c r="D1" s="8" t="s">
        <v>3</v>
      </c>
      <c r="E1" s="8" t="s">
        <v>4</v>
      </c>
      <c r="F1" s="8" t="s">
        <v>5</v>
      </c>
      <c r="G1" s="8" t="s">
        <v>0</v>
      </c>
      <c r="H1" s="8" t="s">
        <v>1</v>
      </c>
      <c r="I1" s="8" t="s">
        <v>2</v>
      </c>
      <c r="J1" s="8" t="s">
        <v>48</v>
      </c>
      <c r="K1" s="8" t="s">
        <v>45</v>
      </c>
      <c r="L1" s="8" t="s">
        <v>46</v>
      </c>
      <c r="M1" s="8" t="s">
        <v>47</v>
      </c>
      <c r="N1" s="17" t="s">
        <v>101</v>
      </c>
      <c r="O1" s="50"/>
    </row>
    <row r="2" spans="1:15">
      <c r="A2" s="7">
        <v>63</v>
      </c>
      <c r="B2" s="7">
        <v>67</v>
      </c>
      <c r="C2" s="8" t="s">
        <v>49</v>
      </c>
      <c r="D2" s="15">
        <v>0.41846184264141556</v>
      </c>
      <c r="E2" s="15">
        <v>9.0052287973088629E-7</v>
      </c>
      <c r="F2" s="15">
        <v>0</v>
      </c>
      <c r="G2" s="54">
        <v>0</v>
      </c>
      <c r="H2" s="54">
        <v>3</v>
      </c>
      <c r="I2" s="54">
        <v>0</v>
      </c>
      <c r="J2" s="11">
        <f t="shared" ref="J2:J58" si="0">SUM(G2:I2)</f>
        <v>3</v>
      </c>
      <c r="K2" s="12">
        <f t="shared" ref="K2:M33" si="1">D2*G2</f>
        <v>0</v>
      </c>
      <c r="L2" s="12">
        <f t="shared" si="1"/>
        <v>2.7015686391926589E-6</v>
      </c>
      <c r="M2" s="12">
        <f t="shared" si="1"/>
        <v>0</v>
      </c>
      <c r="N2" s="18">
        <f>SUM(K2:M2)</f>
        <v>2.7015686391926589E-6</v>
      </c>
      <c r="O2" s="51">
        <f>I2/J2</f>
        <v>0</v>
      </c>
    </row>
    <row r="3" spans="1:15">
      <c r="A3" s="7">
        <v>72</v>
      </c>
      <c r="B3" s="7">
        <v>76</v>
      </c>
      <c r="C3" s="8" t="s">
        <v>50</v>
      </c>
      <c r="D3" s="15">
        <v>0.14536314861828958</v>
      </c>
      <c r="E3" s="15">
        <v>4.8749948746175444E-6</v>
      </c>
      <c r="F3" s="15">
        <v>4.8749910185778791E-6</v>
      </c>
      <c r="G3" s="54">
        <v>1</v>
      </c>
      <c r="H3" s="54">
        <v>1</v>
      </c>
      <c r="I3" s="54">
        <v>0</v>
      </c>
      <c r="J3" s="11">
        <f t="shared" si="0"/>
        <v>2</v>
      </c>
      <c r="K3" s="12">
        <f t="shared" si="1"/>
        <v>0.14536314861828958</v>
      </c>
      <c r="L3" s="12">
        <f t="shared" si="1"/>
        <v>4.8749948746175444E-6</v>
      </c>
      <c r="M3" s="12">
        <f t="shared" si="1"/>
        <v>0</v>
      </c>
      <c r="N3" s="18">
        <f t="shared" ref="N3:N58" si="2">SUM(K3:M3)</f>
        <v>0.1453680236131642</v>
      </c>
      <c r="O3" s="51">
        <f t="shared" ref="O3:O58" si="3">I3/J3</f>
        <v>0</v>
      </c>
    </row>
    <row r="4" spans="1:15">
      <c r="A4" s="7">
        <v>72</v>
      </c>
      <c r="B4" s="7">
        <v>81</v>
      </c>
      <c r="C4" s="8" t="s">
        <v>7</v>
      </c>
      <c r="D4" s="15">
        <v>8.2901684923211136E-2</v>
      </c>
      <c r="E4" s="15">
        <v>1.0203587751130432E-4</v>
      </c>
      <c r="F4" s="15">
        <v>0</v>
      </c>
      <c r="G4" s="54">
        <v>2</v>
      </c>
      <c r="H4" s="54">
        <v>2</v>
      </c>
      <c r="I4" s="54">
        <v>3</v>
      </c>
      <c r="J4" s="11">
        <f t="shared" si="0"/>
        <v>7</v>
      </c>
      <c r="K4" s="12">
        <f t="shared" si="1"/>
        <v>0.16580336984642227</v>
      </c>
      <c r="L4" s="12">
        <f t="shared" si="1"/>
        <v>2.0407175502260865E-4</v>
      </c>
      <c r="M4" s="12">
        <f t="shared" si="1"/>
        <v>0</v>
      </c>
      <c r="N4" s="18">
        <f t="shared" si="2"/>
        <v>0.16600744160144487</v>
      </c>
      <c r="O4" s="51">
        <f t="shared" si="3"/>
        <v>0.42857142857142855</v>
      </c>
    </row>
    <row r="5" spans="1:15">
      <c r="A5" s="9">
        <v>72</v>
      </c>
      <c r="B5" s="9">
        <v>82</v>
      </c>
      <c r="C5" s="10" t="s">
        <v>77</v>
      </c>
      <c r="D5" s="15">
        <v>4.729146852119516E-2</v>
      </c>
      <c r="E5" s="15">
        <v>4.9097303988693698E-4</v>
      </c>
      <c r="F5" s="15">
        <v>7.9797459611258108E-6</v>
      </c>
      <c r="G5" s="54">
        <v>1.5025665068409353</v>
      </c>
      <c r="H5" s="54">
        <v>0</v>
      </c>
      <c r="I5" s="54">
        <v>6.5</v>
      </c>
      <c r="J5" s="11">
        <f t="shared" si="0"/>
        <v>8.0025665068409353</v>
      </c>
      <c r="K5" s="12">
        <f t="shared" si="1"/>
        <v>7.1058576659270262E-2</v>
      </c>
      <c r="L5" s="12">
        <f t="shared" si="1"/>
        <v>0</v>
      </c>
      <c r="M5" s="12">
        <f t="shared" si="1"/>
        <v>5.1868348747317773E-5</v>
      </c>
      <c r="N5" s="18">
        <f t="shared" si="2"/>
        <v>7.1110445008017581E-2</v>
      </c>
      <c r="O5" s="51">
        <f t="shared" si="3"/>
        <v>0.81223942274563077</v>
      </c>
    </row>
    <row r="6" spans="1:15">
      <c r="A6" s="13">
        <v>72</v>
      </c>
      <c r="B6" s="13">
        <v>84</v>
      </c>
      <c r="C6" s="14" t="s">
        <v>79</v>
      </c>
      <c r="D6" s="15">
        <v>4.5164635228186513E-2</v>
      </c>
      <c r="E6" s="15">
        <v>4.5486079401055947E-4</v>
      </c>
      <c r="F6" s="15">
        <v>2.0957389839114813E-6</v>
      </c>
      <c r="G6" s="54">
        <v>2.5</v>
      </c>
      <c r="H6" s="54">
        <v>1</v>
      </c>
      <c r="I6" s="54">
        <v>6.5</v>
      </c>
      <c r="J6" s="11">
        <f t="shared" si="0"/>
        <v>10</v>
      </c>
      <c r="K6" s="12">
        <f t="shared" si="1"/>
        <v>0.11291158807046628</v>
      </c>
      <c r="L6" s="12">
        <f t="shared" si="1"/>
        <v>4.5486079401055947E-4</v>
      </c>
      <c r="M6" s="12">
        <f t="shared" si="1"/>
        <v>1.3622303395424629E-5</v>
      </c>
      <c r="N6" s="18">
        <f t="shared" si="2"/>
        <v>0.11338007116787226</v>
      </c>
      <c r="O6" s="51">
        <f t="shared" si="3"/>
        <v>0.65</v>
      </c>
    </row>
    <row r="7" spans="1:15">
      <c r="A7" s="13">
        <v>77</v>
      </c>
      <c r="B7" s="13">
        <v>82</v>
      </c>
      <c r="C7" s="14" t="s">
        <v>80</v>
      </c>
      <c r="D7" s="15">
        <v>0.52995689521624634</v>
      </c>
      <c r="E7" s="15">
        <v>3.3503356221745216E-6</v>
      </c>
      <c r="F7" s="15">
        <v>3.3503356221745207E-6</v>
      </c>
      <c r="G7" s="54">
        <v>0</v>
      </c>
      <c r="H7" s="54">
        <v>0</v>
      </c>
      <c r="I7" s="54">
        <v>4</v>
      </c>
      <c r="J7" s="11">
        <f t="shared" si="0"/>
        <v>4</v>
      </c>
      <c r="K7" s="12">
        <f t="shared" si="1"/>
        <v>0</v>
      </c>
      <c r="L7" s="12">
        <f t="shared" si="1"/>
        <v>0</v>
      </c>
      <c r="M7" s="12">
        <f t="shared" si="1"/>
        <v>1.3401342488698083E-5</v>
      </c>
      <c r="N7" s="18"/>
      <c r="O7" s="51">
        <f t="shared" si="3"/>
        <v>1</v>
      </c>
    </row>
    <row r="8" spans="1:15">
      <c r="A8" s="13">
        <v>77</v>
      </c>
      <c r="B8" s="13">
        <v>84</v>
      </c>
      <c r="C8" s="14" t="s">
        <v>82</v>
      </c>
      <c r="D8" s="15">
        <v>3.2993639485966571E-2</v>
      </c>
      <c r="E8" s="15">
        <v>1.2734217154685619E-4</v>
      </c>
      <c r="F8" s="15">
        <v>0</v>
      </c>
      <c r="G8" s="54">
        <v>0</v>
      </c>
      <c r="H8" s="54">
        <v>0</v>
      </c>
      <c r="I8" s="54">
        <v>6</v>
      </c>
      <c r="J8" s="11">
        <f t="shared" si="0"/>
        <v>6</v>
      </c>
      <c r="K8" s="12">
        <f t="shared" si="1"/>
        <v>0</v>
      </c>
      <c r="L8" s="12">
        <f t="shared" si="1"/>
        <v>0</v>
      </c>
      <c r="M8" s="12">
        <f t="shared" si="1"/>
        <v>0</v>
      </c>
      <c r="N8" s="18"/>
      <c r="O8" s="51">
        <f t="shared" si="3"/>
        <v>1</v>
      </c>
    </row>
    <row r="9" spans="1:15">
      <c r="A9" s="13">
        <v>79</v>
      </c>
      <c r="B9" s="13">
        <v>84</v>
      </c>
      <c r="C9" s="14" t="s">
        <v>85</v>
      </c>
      <c r="D9" s="15">
        <v>0.52994066610995927</v>
      </c>
      <c r="E9" s="15">
        <v>1.9964662852640049E-4</v>
      </c>
      <c r="F9" s="15">
        <v>0</v>
      </c>
      <c r="G9" s="54">
        <v>0</v>
      </c>
      <c r="H9" s="54">
        <v>0</v>
      </c>
      <c r="I9" s="54">
        <v>4</v>
      </c>
      <c r="J9" s="11">
        <f t="shared" si="0"/>
        <v>4</v>
      </c>
      <c r="K9" s="12">
        <f t="shared" si="1"/>
        <v>0</v>
      </c>
      <c r="L9" s="12">
        <f t="shared" si="1"/>
        <v>0</v>
      </c>
      <c r="M9" s="12">
        <f t="shared" si="1"/>
        <v>0</v>
      </c>
      <c r="N9" s="18"/>
      <c r="O9" s="51">
        <f t="shared" si="3"/>
        <v>1</v>
      </c>
    </row>
    <row r="10" spans="1:15">
      <c r="A10" s="13">
        <v>82</v>
      </c>
      <c r="B10" s="13">
        <v>93</v>
      </c>
      <c r="C10" s="14" t="s">
        <v>6</v>
      </c>
      <c r="D10" s="15">
        <v>3.8820001077453412E-2</v>
      </c>
      <c r="E10" s="15">
        <v>3.6939264340758054E-4</v>
      </c>
      <c r="F10" s="15">
        <v>1.7524175271222331E-7</v>
      </c>
      <c r="G10" s="54">
        <v>2</v>
      </c>
      <c r="H10" s="54">
        <v>0.5</v>
      </c>
      <c r="I10" s="54">
        <v>7.5</v>
      </c>
      <c r="J10" s="11">
        <f t="shared" si="0"/>
        <v>10</v>
      </c>
      <c r="K10" s="12">
        <f t="shared" si="1"/>
        <v>7.7640002154906823E-2</v>
      </c>
      <c r="L10" s="12">
        <f t="shared" si="1"/>
        <v>1.8469632170379027E-4</v>
      </c>
      <c r="M10" s="12">
        <f t="shared" si="1"/>
        <v>1.3143131453416749E-6</v>
      </c>
      <c r="N10" s="18">
        <f t="shared" si="2"/>
        <v>7.7826012789755955E-2</v>
      </c>
      <c r="O10" s="51">
        <f t="shared" si="3"/>
        <v>0.75</v>
      </c>
    </row>
    <row r="11" spans="1:15">
      <c r="A11" s="13">
        <v>87</v>
      </c>
      <c r="B11" s="13">
        <v>93</v>
      </c>
      <c r="C11" s="14" t="s">
        <v>88</v>
      </c>
      <c r="D11" s="15">
        <v>0.52870920520510478</v>
      </c>
      <c r="E11" s="15">
        <v>1.0454830023533662E-3</v>
      </c>
      <c r="F11" s="15">
        <v>0</v>
      </c>
      <c r="G11" s="54">
        <v>1</v>
      </c>
      <c r="H11" s="54">
        <v>1</v>
      </c>
      <c r="I11" s="54">
        <v>3</v>
      </c>
      <c r="J11" s="11">
        <f t="shared" si="0"/>
        <v>5</v>
      </c>
      <c r="K11" s="12">
        <f t="shared" si="1"/>
        <v>0.52870920520510478</v>
      </c>
      <c r="L11" s="12">
        <f t="shared" si="1"/>
        <v>1.0454830023533662E-3</v>
      </c>
      <c r="M11" s="12">
        <f t="shared" si="1"/>
        <v>0</v>
      </c>
      <c r="N11" s="18">
        <f t="shared" si="2"/>
        <v>0.52975468820745819</v>
      </c>
      <c r="O11" s="51">
        <f t="shared" si="3"/>
        <v>0.6</v>
      </c>
    </row>
    <row r="12" spans="1:15">
      <c r="A12" s="13">
        <v>94</v>
      </c>
      <c r="B12" s="13">
        <v>98</v>
      </c>
      <c r="C12" s="14" t="s">
        <v>11</v>
      </c>
      <c r="D12" s="15">
        <v>3.8387826592839631E-2</v>
      </c>
      <c r="E12" s="15">
        <v>0</v>
      </c>
      <c r="F12" s="15">
        <v>0</v>
      </c>
      <c r="G12" s="54">
        <v>1.5</v>
      </c>
      <c r="H12" s="54">
        <v>0</v>
      </c>
      <c r="I12" s="54">
        <v>1.5</v>
      </c>
      <c r="J12" s="11">
        <f t="shared" si="0"/>
        <v>3</v>
      </c>
      <c r="K12" s="12">
        <f t="shared" si="1"/>
        <v>5.7581739889259451E-2</v>
      </c>
      <c r="L12" s="12">
        <f t="shared" si="1"/>
        <v>0</v>
      </c>
      <c r="M12" s="12">
        <f t="shared" si="1"/>
        <v>0</v>
      </c>
      <c r="N12" s="18">
        <f t="shared" si="2"/>
        <v>5.7581739889259451E-2</v>
      </c>
      <c r="O12" s="51">
        <f t="shared" si="3"/>
        <v>0.5</v>
      </c>
    </row>
    <row r="13" spans="1:15">
      <c r="A13" s="13">
        <v>98</v>
      </c>
      <c r="B13" s="13">
        <v>105</v>
      </c>
      <c r="C13" s="14" t="s">
        <v>14</v>
      </c>
      <c r="D13" s="15">
        <v>3.8387826556362373E-2</v>
      </c>
      <c r="E13" s="15">
        <v>1.5671175918005047E-5</v>
      </c>
      <c r="F13" s="15">
        <v>1.5671175918005047E-5</v>
      </c>
      <c r="G13" s="54">
        <v>1.5</v>
      </c>
      <c r="H13" s="54">
        <v>1.5</v>
      </c>
      <c r="I13" s="54">
        <v>0</v>
      </c>
      <c r="J13" s="11">
        <f t="shared" si="0"/>
        <v>3</v>
      </c>
      <c r="K13" s="12">
        <f t="shared" si="1"/>
        <v>5.7581739834543559E-2</v>
      </c>
      <c r="L13" s="12">
        <f t="shared" si="1"/>
        <v>2.3506763877007568E-5</v>
      </c>
      <c r="M13" s="12">
        <f t="shared" si="1"/>
        <v>0</v>
      </c>
      <c r="N13" s="18">
        <f t="shared" si="2"/>
        <v>5.7605246598420569E-2</v>
      </c>
      <c r="O13" s="51">
        <f t="shared" si="3"/>
        <v>0</v>
      </c>
    </row>
    <row r="14" spans="1:15">
      <c r="A14" s="9">
        <v>109</v>
      </c>
      <c r="B14" s="9">
        <v>114</v>
      </c>
      <c r="C14" s="10" t="s">
        <v>51</v>
      </c>
      <c r="D14" s="15">
        <v>0.52994712529686527</v>
      </c>
      <c r="E14" s="15">
        <v>7.6399897313693191E-3</v>
      </c>
      <c r="F14" s="15">
        <v>0</v>
      </c>
      <c r="G14" s="54">
        <v>0</v>
      </c>
      <c r="H14" s="54">
        <v>0.5</v>
      </c>
      <c r="I14" s="54">
        <v>3.5</v>
      </c>
      <c r="J14" s="11">
        <f t="shared" si="0"/>
        <v>4</v>
      </c>
      <c r="K14" s="12">
        <f t="shared" si="1"/>
        <v>0</v>
      </c>
      <c r="L14" s="12">
        <f t="shared" si="1"/>
        <v>3.8199948656846595E-3</v>
      </c>
      <c r="M14" s="12">
        <f t="shared" si="1"/>
        <v>0</v>
      </c>
      <c r="N14" s="18">
        <f t="shared" si="2"/>
        <v>3.8199948656846595E-3</v>
      </c>
      <c r="O14" s="51">
        <f t="shared" si="3"/>
        <v>0.875</v>
      </c>
    </row>
    <row r="15" spans="1:15">
      <c r="A15" s="7">
        <v>115</v>
      </c>
      <c r="B15" s="7">
        <v>122</v>
      </c>
      <c r="C15" s="8" t="s">
        <v>10</v>
      </c>
      <c r="D15" s="15">
        <v>4.0458805335451598E-2</v>
      </c>
      <c r="E15" s="15">
        <v>4.2118538167751807E-4</v>
      </c>
      <c r="F15" s="15">
        <v>0</v>
      </c>
      <c r="G15" s="54">
        <v>0.5</v>
      </c>
      <c r="H15" s="54">
        <v>0.5</v>
      </c>
      <c r="I15" s="54">
        <v>5</v>
      </c>
      <c r="J15" s="11">
        <f t="shared" si="0"/>
        <v>6</v>
      </c>
      <c r="K15" s="12">
        <f t="shared" si="1"/>
        <v>2.0229402667725799E-2</v>
      </c>
      <c r="L15" s="12">
        <f t="shared" si="1"/>
        <v>2.1059269083875903E-4</v>
      </c>
      <c r="M15" s="12">
        <f t="shared" si="1"/>
        <v>0</v>
      </c>
      <c r="N15" s="18">
        <f t="shared" si="2"/>
        <v>2.0439995358564559E-2</v>
      </c>
      <c r="O15" s="51">
        <f t="shared" si="3"/>
        <v>0.83333333333333337</v>
      </c>
    </row>
    <row r="16" spans="1:15">
      <c r="A16" s="7">
        <v>119</v>
      </c>
      <c r="B16" s="7">
        <v>125</v>
      </c>
      <c r="C16" s="8" t="s">
        <v>54</v>
      </c>
      <c r="D16" s="15">
        <v>0.5298558656677842</v>
      </c>
      <c r="E16" s="15">
        <v>1.714859529611092E-3</v>
      </c>
      <c r="F16" s="15">
        <v>9.2025055484266681E-7</v>
      </c>
      <c r="G16" s="54">
        <v>0</v>
      </c>
      <c r="H16" s="54">
        <v>0</v>
      </c>
      <c r="I16" s="54">
        <v>5</v>
      </c>
      <c r="J16" s="11">
        <f t="shared" si="0"/>
        <v>5</v>
      </c>
      <c r="K16" s="12">
        <f t="shared" si="1"/>
        <v>0</v>
      </c>
      <c r="L16" s="12">
        <f t="shared" si="1"/>
        <v>0</v>
      </c>
      <c r="M16" s="12">
        <f t="shared" si="1"/>
        <v>4.601252774213334E-6</v>
      </c>
      <c r="N16" s="18"/>
      <c r="O16" s="51">
        <f t="shared" si="3"/>
        <v>1</v>
      </c>
    </row>
    <row r="17" spans="1:15">
      <c r="A17" s="9">
        <v>123</v>
      </c>
      <c r="B17" s="9">
        <v>129</v>
      </c>
      <c r="C17" s="10" t="s">
        <v>56</v>
      </c>
      <c r="D17" s="15">
        <v>0.52994719843548022</v>
      </c>
      <c r="E17" s="15">
        <v>9.1975959037267818E-4</v>
      </c>
      <c r="F17" s="15">
        <v>1.1762499970989689E-6</v>
      </c>
      <c r="G17" s="54">
        <v>0</v>
      </c>
      <c r="H17" s="54">
        <v>0</v>
      </c>
      <c r="I17" s="54">
        <v>4</v>
      </c>
      <c r="J17" s="11">
        <f t="shared" si="0"/>
        <v>4</v>
      </c>
      <c r="K17" s="12">
        <f t="shared" si="1"/>
        <v>0</v>
      </c>
      <c r="L17" s="12">
        <f t="shared" si="1"/>
        <v>0</v>
      </c>
      <c r="M17" s="12">
        <f t="shared" si="1"/>
        <v>4.7049999883958755E-6</v>
      </c>
      <c r="N17" s="18"/>
      <c r="O17" s="51">
        <f t="shared" si="3"/>
        <v>1</v>
      </c>
    </row>
    <row r="18" spans="1:15">
      <c r="A18" s="7">
        <v>128</v>
      </c>
      <c r="B18" s="7">
        <v>135</v>
      </c>
      <c r="C18" s="8" t="s">
        <v>58</v>
      </c>
      <c r="D18" s="15">
        <v>5.2069968101912237E-2</v>
      </c>
      <c r="E18" s="15">
        <v>5.2842328294480862E-4</v>
      </c>
      <c r="F18" s="15">
        <v>9.6489643983780661E-7</v>
      </c>
      <c r="G18" s="54">
        <v>2</v>
      </c>
      <c r="H18" s="54">
        <v>0</v>
      </c>
      <c r="I18" s="54">
        <v>4</v>
      </c>
      <c r="J18" s="11">
        <f t="shared" si="0"/>
        <v>6</v>
      </c>
      <c r="K18" s="12">
        <f t="shared" si="1"/>
        <v>0.10413993620382447</v>
      </c>
      <c r="L18" s="12">
        <f t="shared" si="1"/>
        <v>0</v>
      </c>
      <c r="M18" s="12">
        <f t="shared" si="1"/>
        <v>3.8595857593512264E-6</v>
      </c>
      <c r="N18" s="18">
        <f t="shared" si="2"/>
        <v>0.10414379578958383</v>
      </c>
      <c r="O18" s="51">
        <f t="shared" si="3"/>
        <v>0.66666666666666663</v>
      </c>
    </row>
    <row r="19" spans="1:15">
      <c r="A19" s="7">
        <v>134</v>
      </c>
      <c r="B19" s="7">
        <v>139</v>
      </c>
      <c r="C19" s="8" t="s">
        <v>15</v>
      </c>
      <c r="D19" s="15">
        <v>0.52994757747641807</v>
      </c>
      <c r="E19" s="15">
        <v>2.4371128836826161E-4</v>
      </c>
      <c r="F19" s="15">
        <v>3.8258778167946601E-6</v>
      </c>
      <c r="G19" s="54">
        <v>0</v>
      </c>
      <c r="H19" s="54">
        <v>0</v>
      </c>
      <c r="I19" s="54">
        <v>4</v>
      </c>
      <c r="J19" s="11">
        <f t="shared" si="0"/>
        <v>4</v>
      </c>
      <c r="K19" s="12">
        <f t="shared" si="1"/>
        <v>0</v>
      </c>
      <c r="L19" s="12">
        <f t="shared" si="1"/>
        <v>0</v>
      </c>
      <c r="M19" s="12">
        <f t="shared" si="1"/>
        <v>1.5303511267178641E-5</v>
      </c>
      <c r="N19" s="18"/>
      <c r="O19" s="51">
        <f t="shared" si="3"/>
        <v>1</v>
      </c>
    </row>
    <row r="20" spans="1:15">
      <c r="A20" s="7">
        <v>139</v>
      </c>
      <c r="B20" s="7">
        <v>146</v>
      </c>
      <c r="C20" s="8" t="s">
        <v>61</v>
      </c>
      <c r="D20" s="15">
        <v>3.1948645990631505E-2</v>
      </c>
      <c r="E20" s="15">
        <v>1.3879006350685417E-3</v>
      </c>
      <c r="F20" s="15">
        <v>0</v>
      </c>
      <c r="G20" s="54">
        <v>2</v>
      </c>
      <c r="H20" s="54">
        <v>0</v>
      </c>
      <c r="I20" s="54">
        <v>3</v>
      </c>
      <c r="J20" s="11">
        <f t="shared" si="0"/>
        <v>5</v>
      </c>
      <c r="K20" s="12">
        <f t="shared" si="1"/>
        <v>6.389729198126301E-2</v>
      </c>
      <c r="L20" s="12">
        <f t="shared" si="1"/>
        <v>0</v>
      </c>
      <c r="M20" s="12">
        <f t="shared" si="1"/>
        <v>0</v>
      </c>
      <c r="N20" s="18">
        <f t="shared" si="2"/>
        <v>6.389729198126301E-2</v>
      </c>
      <c r="O20" s="51">
        <f t="shared" si="3"/>
        <v>0.6</v>
      </c>
    </row>
    <row r="21" spans="1:15">
      <c r="A21" s="9">
        <v>145</v>
      </c>
      <c r="B21" s="9">
        <v>149</v>
      </c>
      <c r="C21" s="10" t="s">
        <v>63</v>
      </c>
      <c r="D21" s="15">
        <v>5.1252577752438785E-2</v>
      </c>
      <c r="E21" s="15">
        <v>0</v>
      </c>
      <c r="F21" s="15">
        <v>0</v>
      </c>
      <c r="G21" s="54">
        <v>0.5</v>
      </c>
      <c r="H21" s="54">
        <v>0.5</v>
      </c>
      <c r="I21" s="54">
        <v>2</v>
      </c>
      <c r="J21" s="11">
        <f t="shared" si="0"/>
        <v>3</v>
      </c>
      <c r="K21" s="12">
        <f t="shared" si="1"/>
        <v>2.5626288876219393E-2</v>
      </c>
      <c r="L21" s="12">
        <f t="shared" si="1"/>
        <v>0</v>
      </c>
      <c r="M21" s="12">
        <f t="shared" si="1"/>
        <v>0</v>
      </c>
      <c r="N21" s="18">
        <f t="shared" si="2"/>
        <v>2.5626288876219393E-2</v>
      </c>
      <c r="O21" s="51">
        <f t="shared" si="3"/>
        <v>0.66666666666666663</v>
      </c>
    </row>
    <row r="22" spans="1:15">
      <c r="A22" s="7">
        <v>147</v>
      </c>
      <c r="B22" s="7">
        <v>158</v>
      </c>
      <c r="C22" s="8" t="s">
        <v>65</v>
      </c>
      <c r="D22" s="15">
        <v>2.3199660651226896E-2</v>
      </c>
      <c r="E22" s="15">
        <v>4.6282135391845279E-4</v>
      </c>
      <c r="F22" s="15">
        <v>1.2866203041299565E-6</v>
      </c>
      <c r="G22" s="54">
        <v>4</v>
      </c>
      <c r="H22" s="54">
        <v>1.5</v>
      </c>
      <c r="I22" s="54">
        <v>3.5</v>
      </c>
      <c r="J22" s="11">
        <f t="shared" si="0"/>
        <v>9</v>
      </c>
      <c r="K22" s="12">
        <f t="shared" si="1"/>
        <v>9.2798642604907583E-2</v>
      </c>
      <c r="L22" s="12">
        <f t="shared" si="1"/>
        <v>6.9423203087767924E-4</v>
      </c>
      <c r="M22" s="12">
        <f t="shared" si="1"/>
        <v>4.5031710644548478E-6</v>
      </c>
      <c r="N22" s="18">
        <f t="shared" si="2"/>
        <v>9.3497377806849719E-2</v>
      </c>
      <c r="O22" s="51">
        <f t="shared" si="3"/>
        <v>0.3888888888888889</v>
      </c>
    </row>
    <row r="23" spans="1:15">
      <c r="A23" s="13">
        <v>152</v>
      </c>
      <c r="B23" s="13">
        <v>157</v>
      </c>
      <c r="C23" s="14" t="s">
        <v>67</v>
      </c>
      <c r="D23" s="15">
        <v>1.616504000210113E-2</v>
      </c>
      <c r="E23" s="15">
        <v>0</v>
      </c>
      <c r="F23" s="15">
        <v>0</v>
      </c>
      <c r="G23" s="54">
        <v>1</v>
      </c>
      <c r="H23" s="54">
        <v>0</v>
      </c>
      <c r="I23" s="54">
        <v>2</v>
      </c>
      <c r="J23" s="11">
        <f t="shared" si="0"/>
        <v>3</v>
      </c>
      <c r="K23" s="12">
        <f t="shared" si="1"/>
        <v>1.616504000210113E-2</v>
      </c>
      <c r="L23" s="12">
        <f t="shared" si="1"/>
        <v>0</v>
      </c>
      <c r="M23" s="12">
        <f t="shared" si="1"/>
        <v>0</v>
      </c>
      <c r="N23" s="18">
        <f t="shared" si="2"/>
        <v>1.616504000210113E-2</v>
      </c>
      <c r="O23" s="51">
        <f t="shared" si="3"/>
        <v>0.66666666666666663</v>
      </c>
    </row>
    <row r="24" spans="1:15">
      <c r="A24" s="9">
        <v>158</v>
      </c>
      <c r="B24" s="9">
        <v>163</v>
      </c>
      <c r="C24" s="10" t="s">
        <v>69</v>
      </c>
      <c r="D24" s="15">
        <v>0.529943966749025</v>
      </c>
      <c r="E24" s="15">
        <v>1.6906835009070392E-2</v>
      </c>
      <c r="F24" s="15">
        <v>3.68163087217138E-6</v>
      </c>
      <c r="G24" s="54">
        <v>0</v>
      </c>
      <c r="H24" s="54">
        <v>0</v>
      </c>
      <c r="I24" s="54">
        <v>4</v>
      </c>
      <c r="J24" s="11">
        <f t="shared" si="0"/>
        <v>4</v>
      </c>
      <c r="K24" s="12">
        <f t="shared" si="1"/>
        <v>0</v>
      </c>
      <c r="L24" s="12">
        <f t="shared" si="1"/>
        <v>0</v>
      </c>
      <c r="M24" s="12">
        <f t="shared" si="1"/>
        <v>1.472652348868552E-5</v>
      </c>
      <c r="N24" s="18"/>
      <c r="O24" s="51">
        <f t="shared" si="3"/>
        <v>1</v>
      </c>
    </row>
    <row r="25" spans="1:15">
      <c r="A25" s="7">
        <v>158</v>
      </c>
      <c r="B25" s="7">
        <v>169</v>
      </c>
      <c r="C25" s="8" t="s">
        <v>12</v>
      </c>
      <c r="D25" s="15">
        <v>5.1576959242312689E-2</v>
      </c>
      <c r="E25" s="15">
        <v>1.4653724064050546E-4</v>
      </c>
      <c r="F25" s="15">
        <v>1.7524175271222331E-7</v>
      </c>
      <c r="G25" s="54">
        <v>0.5</v>
      </c>
      <c r="H25" s="54">
        <v>0.5</v>
      </c>
      <c r="I25" s="54">
        <v>9</v>
      </c>
      <c r="J25" s="11">
        <f t="shared" si="0"/>
        <v>10</v>
      </c>
      <c r="K25" s="12">
        <f t="shared" si="1"/>
        <v>2.5788479621156345E-2</v>
      </c>
      <c r="L25" s="12">
        <f t="shared" si="1"/>
        <v>7.3268620320252729E-5</v>
      </c>
      <c r="M25" s="12">
        <f t="shared" si="1"/>
        <v>1.5771757744100098E-6</v>
      </c>
      <c r="N25" s="18">
        <f t="shared" si="2"/>
        <v>2.5863325417251008E-2</v>
      </c>
      <c r="O25" s="51">
        <f t="shared" si="3"/>
        <v>0.9</v>
      </c>
    </row>
    <row r="26" spans="1:15">
      <c r="A26" s="9">
        <v>164</v>
      </c>
      <c r="B26" s="9">
        <v>173</v>
      </c>
      <c r="C26" s="10" t="s">
        <v>72</v>
      </c>
      <c r="D26" s="15">
        <v>5.7163162698245298E-2</v>
      </c>
      <c r="E26" s="15">
        <v>4.8256122937978573E-4</v>
      </c>
      <c r="F26" s="15">
        <v>9.6489643983780661E-7</v>
      </c>
      <c r="G26" s="54">
        <v>0.5</v>
      </c>
      <c r="H26" s="54">
        <v>0</v>
      </c>
      <c r="I26" s="54">
        <v>7.5</v>
      </c>
      <c r="J26" s="11">
        <f t="shared" si="0"/>
        <v>8</v>
      </c>
      <c r="K26" s="12">
        <f t="shared" si="1"/>
        <v>2.8581581349122649E-2</v>
      </c>
      <c r="L26" s="12">
        <f t="shared" si="1"/>
        <v>0</v>
      </c>
      <c r="M26" s="12">
        <f t="shared" si="1"/>
        <v>7.2367232987835496E-6</v>
      </c>
      <c r="N26" s="18">
        <f t="shared" si="2"/>
        <v>2.8588818072421432E-2</v>
      </c>
      <c r="O26" s="51">
        <f t="shared" si="3"/>
        <v>0.9375</v>
      </c>
    </row>
    <row r="27" spans="1:15">
      <c r="A27" s="7">
        <v>174</v>
      </c>
      <c r="B27" s="7">
        <v>177</v>
      </c>
      <c r="C27" s="8" t="s">
        <v>74</v>
      </c>
      <c r="D27" s="15">
        <v>0.52993457821096257</v>
      </c>
      <c r="E27" s="15">
        <v>4.74311508998286E-4</v>
      </c>
      <c r="F27" s="15">
        <v>1.7037650078665627E-6</v>
      </c>
      <c r="G27" s="54">
        <v>0</v>
      </c>
      <c r="H27" s="54">
        <v>0</v>
      </c>
      <c r="I27" s="54">
        <v>2</v>
      </c>
      <c r="J27" s="11">
        <f t="shared" si="0"/>
        <v>2</v>
      </c>
      <c r="K27" s="12">
        <f t="shared" si="1"/>
        <v>0</v>
      </c>
      <c r="L27" s="12">
        <f t="shared" si="1"/>
        <v>0</v>
      </c>
      <c r="M27" s="12">
        <f t="shared" si="1"/>
        <v>3.4075300157331254E-6</v>
      </c>
      <c r="N27" s="18"/>
      <c r="O27" s="51">
        <f t="shared" si="3"/>
        <v>1</v>
      </c>
    </row>
    <row r="28" spans="1:15">
      <c r="A28" s="9">
        <v>174</v>
      </c>
      <c r="B28" s="9">
        <v>184</v>
      </c>
      <c r="C28" s="10" t="s">
        <v>75</v>
      </c>
      <c r="D28" s="15">
        <v>4.7794721002100179E-2</v>
      </c>
      <c r="E28" s="15">
        <v>7.599084163947918E-4</v>
      </c>
      <c r="F28" s="15">
        <v>9.2979811812303506E-7</v>
      </c>
      <c r="G28" s="54">
        <v>2</v>
      </c>
      <c r="H28" s="54">
        <v>0</v>
      </c>
      <c r="I28" s="54">
        <v>7</v>
      </c>
      <c r="J28" s="11">
        <f t="shared" si="0"/>
        <v>9</v>
      </c>
      <c r="K28" s="12">
        <f t="shared" si="1"/>
        <v>9.5589442004200359E-2</v>
      </c>
      <c r="L28" s="12">
        <f t="shared" si="1"/>
        <v>0</v>
      </c>
      <c r="M28" s="12">
        <f t="shared" si="1"/>
        <v>6.5085868268612454E-6</v>
      </c>
      <c r="N28" s="18">
        <f t="shared" si="2"/>
        <v>9.5595950591027226E-2</v>
      </c>
      <c r="O28" s="51">
        <f t="shared" si="3"/>
        <v>0.77777777777777779</v>
      </c>
    </row>
    <row r="29" spans="1:15">
      <c r="A29" s="9">
        <v>177</v>
      </c>
      <c r="B29" s="9">
        <v>185</v>
      </c>
      <c r="C29" s="10" t="s">
        <v>13</v>
      </c>
      <c r="D29" s="15">
        <v>4.5075579772735283E-2</v>
      </c>
      <c r="E29" s="15">
        <v>6.1876086884854199E-5</v>
      </c>
      <c r="F29" s="15">
        <v>7.3657782566486146E-7</v>
      </c>
      <c r="G29" s="54">
        <v>1</v>
      </c>
      <c r="H29" s="54">
        <v>0</v>
      </c>
      <c r="I29" s="54">
        <v>6</v>
      </c>
      <c r="J29" s="11">
        <f t="shared" si="0"/>
        <v>7</v>
      </c>
      <c r="K29" s="12">
        <f t="shared" si="1"/>
        <v>4.5075579772735283E-2</v>
      </c>
      <c r="L29" s="12">
        <f t="shared" si="1"/>
        <v>0</v>
      </c>
      <c r="M29" s="12">
        <f t="shared" si="1"/>
        <v>4.419466953989169E-6</v>
      </c>
      <c r="N29" s="18">
        <f t="shared" si="2"/>
        <v>4.5079999239689271E-2</v>
      </c>
      <c r="O29" s="51">
        <f t="shared" si="3"/>
        <v>0.8571428571428571</v>
      </c>
    </row>
    <row r="30" spans="1:15">
      <c r="A30" s="9">
        <v>182</v>
      </c>
      <c r="B30" s="9">
        <v>185</v>
      </c>
      <c r="C30" s="10" t="s">
        <v>76</v>
      </c>
      <c r="D30" s="15">
        <v>0.19036188607594912</v>
      </c>
      <c r="E30" s="15">
        <v>7.1055295959255465E-5</v>
      </c>
      <c r="F30" s="15">
        <v>9.911140757220571E-7</v>
      </c>
      <c r="G30" s="54">
        <v>0</v>
      </c>
      <c r="H30" s="54">
        <v>0</v>
      </c>
      <c r="I30" s="54">
        <v>2</v>
      </c>
      <c r="J30" s="11">
        <f t="shared" si="0"/>
        <v>2</v>
      </c>
      <c r="K30" s="12">
        <f t="shared" si="1"/>
        <v>0</v>
      </c>
      <c r="L30" s="12">
        <f t="shared" si="1"/>
        <v>0</v>
      </c>
      <c r="M30" s="12">
        <f t="shared" si="1"/>
        <v>1.9822281514441142E-6</v>
      </c>
      <c r="N30" s="18"/>
      <c r="O30" s="51">
        <f t="shared" si="3"/>
        <v>1</v>
      </c>
    </row>
    <row r="31" spans="1:15">
      <c r="A31" s="13">
        <v>185</v>
      </c>
      <c r="B31" s="13">
        <v>190</v>
      </c>
      <c r="C31" s="14" t="s">
        <v>78</v>
      </c>
      <c r="D31" s="15">
        <v>3.0990543614692296E-2</v>
      </c>
      <c r="E31" s="15">
        <v>2.6356685218154511E-5</v>
      </c>
      <c r="F31" s="15">
        <v>1.3349154719228098E-5</v>
      </c>
      <c r="G31" s="54">
        <v>1</v>
      </c>
      <c r="H31" s="54">
        <v>4.655080666502508E-4</v>
      </c>
      <c r="I31" s="54">
        <v>2</v>
      </c>
      <c r="J31" s="11">
        <f t="shared" si="0"/>
        <v>3.0004655080666502</v>
      </c>
      <c r="K31" s="12">
        <f t="shared" si="1"/>
        <v>3.0990543614692296E-2</v>
      </c>
      <c r="L31" s="12">
        <f t="shared" si="1"/>
        <v>1.226924957921235E-8</v>
      </c>
      <c r="M31" s="12">
        <f t="shared" si="1"/>
        <v>2.6698309438456196E-5</v>
      </c>
      <c r="N31" s="18">
        <f t="shared" si="2"/>
        <v>3.101725419338033E-2</v>
      </c>
      <c r="O31" s="51">
        <f t="shared" si="3"/>
        <v>0.66656323647882887</v>
      </c>
    </row>
    <row r="32" spans="1:15">
      <c r="A32" s="13">
        <v>185</v>
      </c>
      <c r="B32" s="13">
        <v>196</v>
      </c>
      <c r="C32" s="14" t="s">
        <v>9</v>
      </c>
      <c r="D32" s="15">
        <v>2.931228694367808E-2</v>
      </c>
      <c r="E32" s="15">
        <v>1.6354132747921752E-3</v>
      </c>
      <c r="F32" s="15">
        <v>0</v>
      </c>
      <c r="G32" s="54">
        <v>5.5</v>
      </c>
      <c r="H32" s="54">
        <v>0</v>
      </c>
      <c r="I32" s="54">
        <v>3.5</v>
      </c>
      <c r="J32" s="11">
        <f t="shared" si="0"/>
        <v>9</v>
      </c>
      <c r="K32" s="12">
        <f t="shared" si="1"/>
        <v>0.16121757819022944</v>
      </c>
      <c r="L32" s="12">
        <f t="shared" si="1"/>
        <v>0</v>
      </c>
      <c r="M32" s="12">
        <f t="shared" si="1"/>
        <v>0</v>
      </c>
      <c r="N32" s="18">
        <f t="shared" si="2"/>
        <v>0.16121757819022944</v>
      </c>
      <c r="O32" s="51">
        <f t="shared" si="3"/>
        <v>0.3888888888888889</v>
      </c>
    </row>
    <row r="33" spans="1:15">
      <c r="A33" s="13">
        <v>187</v>
      </c>
      <c r="B33" s="13">
        <v>195</v>
      </c>
      <c r="C33" s="14" t="s">
        <v>81</v>
      </c>
      <c r="D33" s="15">
        <v>2.9864611045689549E-2</v>
      </c>
      <c r="E33" s="15">
        <v>5.0054942230052363E-4</v>
      </c>
      <c r="F33" s="15">
        <v>8.4864570899809388E-7</v>
      </c>
      <c r="G33" s="54">
        <v>3.5</v>
      </c>
      <c r="H33" s="54">
        <v>0</v>
      </c>
      <c r="I33" s="54">
        <v>3.5</v>
      </c>
      <c r="J33" s="11">
        <f t="shared" si="0"/>
        <v>7</v>
      </c>
      <c r="K33" s="12">
        <f t="shared" si="1"/>
        <v>0.10452613865991342</v>
      </c>
      <c r="L33" s="12">
        <f t="shared" si="1"/>
        <v>0</v>
      </c>
      <c r="M33" s="12">
        <f t="shared" si="1"/>
        <v>2.9702599814933287E-6</v>
      </c>
      <c r="N33" s="18">
        <f t="shared" si="2"/>
        <v>0.10452910891989492</v>
      </c>
      <c r="O33" s="51">
        <f t="shared" si="3"/>
        <v>0.5</v>
      </c>
    </row>
    <row r="34" spans="1:15">
      <c r="A34" s="13">
        <v>198</v>
      </c>
      <c r="B34" s="13">
        <v>203</v>
      </c>
      <c r="C34" s="14" t="s">
        <v>83</v>
      </c>
      <c r="D34" s="15">
        <v>0.52999465817383429</v>
      </c>
      <c r="E34" s="15">
        <v>0.23100195196314996</v>
      </c>
      <c r="F34" s="15">
        <v>0</v>
      </c>
      <c r="G34" s="54">
        <v>0.5</v>
      </c>
      <c r="H34" s="54">
        <v>0</v>
      </c>
      <c r="I34" s="54">
        <v>3.5</v>
      </c>
      <c r="J34" s="11">
        <f t="shared" si="0"/>
        <v>4</v>
      </c>
      <c r="K34" s="12">
        <f t="shared" ref="K34:M58" si="4">D34*G34</f>
        <v>0.26499732908691714</v>
      </c>
      <c r="L34" s="12">
        <f t="shared" si="4"/>
        <v>0</v>
      </c>
      <c r="M34" s="12">
        <f t="shared" si="4"/>
        <v>0</v>
      </c>
      <c r="N34" s="18">
        <f t="shared" si="2"/>
        <v>0.26499732908691714</v>
      </c>
      <c r="O34" s="51">
        <f t="shared" si="3"/>
        <v>0.875</v>
      </c>
    </row>
    <row r="35" spans="1:15">
      <c r="A35" s="13">
        <v>204</v>
      </c>
      <c r="B35" s="13">
        <v>212</v>
      </c>
      <c r="C35" s="14" t="s">
        <v>84</v>
      </c>
      <c r="D35" s="15">
        <v>3.5039784864969593E-2</v>
      </c>
      <c r="E35" s="15">
        <v>2.1190087371100673E-4</v>
      </c>
      <c r="F35" s="15">
        <v>1.2429409709134231E-5</v>
      </c>
      <c r="G35" s="54">
        <v>1.5</v>
      </c>
      <c r="H35" s="54">
        <v>1.5</v>
      </c>
      <c r="I35" s="54">
        <v>3</v>
      </c>
      <c r="J35" s="11">
        <f t="shared" si="0"/>
        <v>6</v>
      </c>
      <c r="K35" s="12">
        <f t="shared" si="4"/>
        <v>5.2559677297454394E-2</v>
      </c>
      <c r="L35" s="12">
        <f t="shared" si="4"/>
        <v>3.1785131056651008E-4</v>
      </c>
      <c r="M35" s="12">
        <f t="shared" si="4"/>
        <v>3.7288229127402692E-5</v>
      </c>
      <c r="N35" s="18">
        <f t="shared" si="2"/>
        <v>5.2914816837148305E-2</v>
      </c>
      <c r="O35" s="51">
        <f t="shared" si="3"/>
        <v>0.5</v>
      </c>
    </row>
    <row r="36" spans="1:15">
      <c r="A36" s="13">
        <v>208</v>
      </c>
      <c r="B36" s="13">
        <v>219</v>
      </c>
      <c r="C36" s="14" t="s">
        <v>86</v>
      </c>
      <c r="D36" s="15">
        <v>7.2530189909710968E-2</v>
      </c>
      <c r="E36" s="15">
        <v>1.7248053340031975E-3</v>
      </c>
      <c r="F36" s="15">
        <v>9.870858692470752E-7</v>
      </c>
      <c r="G36" s="54">
        <v>2.5</v>
      </c>
      <c r="H36" s="54">
        <v>0.5</v>
      </c>
      <c r="I36" s="54">
        <v>6</v>
      </c>
      <c r="J36" s="11">
        <f t="shared" si="0"/>
        <v>9</v>
      </c>
      <c r="K36" s="12">
        <f t="shared" si="4"/>
        <v>0.18132547477427741</v>
      </c>
      <c r="L36" s="12">
        <f t="shared" si="4"/>
        <v>8.6240266700159877E-4</v>
      </c>
      <c r="M36" s="12">
        <f t="shared" si="4"/>
        <v>5.9225152154824516E-6</v>
      </c>
      <c r="N36" s="18">
        <f t="shared" si="2"/>
        <v>0.18219379995649448</v>
      </c>
      <c r="O36" s="51">
        <f t="shared" si="3"/>
        <v>0.66666666666666663</v>
      </c>
    </row>
    <row r="37" spans="1:15">
      <c r="A37" s="13">
        <v>213</v>
      </c>
      <c r="B37" s="13">
        <v>225</v>
      </c>
      <c r="C37" s="14" t="s">
        <v>87</v>
      </c>
      <c r="D37" s="15">
        <v>0.53053896078475926</v>
      </c>
      <c r="E37" s="15">
        <v>1.5957561507211206E-2</v>
      </c>
      <c r="F37" s="15">
        <v>1.0912432814081407E-6</v>
      </c>
      <c r="G37" s="54">
        <v>0.5</v>
      </c>
      <c r="H37" s="54">
        <v>3</v>
      </c>
      <c r="I37" s="54">
        <v>7.5</v>
      </c>
      <c r="J37" s="11">
        <f t="shared" si="0"/>
        <v>11</v>
      </c>
      <c r="K37" s="12">
        <f t="shared" si="4"/>
        <v>0.26526948039237963</v>
      </c>
      <c r="L37" s="12">
        <f t="shared" si="4"/>
        <v>4.7872684521633617E-2</v>
      </c>
      <c r="M37" s="12">
        <f t="shared" si="4"/>
        <v>8.184324610561055E-6</v>
      </c>
      <c r="N37" s="18">
        <f t="shared" si="2"/>
        <v>0.31315034923862384</v>
      </c>
      <c r="O37" s="51">
        <f t="shared" si="3"/>
        <v>0.68181818181818177</v>
      </c>
    </row>
    <row r="38" spans="1:15">
      <c r="A38" s="13">
        <v>216</v>
      </c>
      <c r="B38" s="13">
        <v>226</v>
      </c>
      <c r="C38" s="14" t="s">
        <v>89</v>
      </c>
      <c r="D38" s="15">
        <v>1.7769930606529257E-2</v>
      </c>
      <c r="E38" s="15">
        <v>1.342915176359909E-3</v>
      </c>
      <c r="F38" s="15">
        <v>0</v>
      </c>
      <c r="G38" s="54">
        <v>1.5</v>
      </c>
      <c r="H38" s="54">
        <v>0.5</v>
      </c>
      <c r="I38" s="54">
        <v>7</v>
      </c>
      <c r="J38" s="11">
        <f t="shared" si="0"/>
        <v>9</v>
      </c>
      <c r="K38" s="12">
        <f t="shared" si="4"/>
        <v>2.6654895909793884E-2</v>
      </c>
      <c r="L38" s="12">
        <f t="shared" si="4"/>
        <v>6.7145758817995448E-4</v>
      </c>
      <c r="M38" s="12">
        <f t="shared" si="4"/>
        <v>0</v>
      </c>
      <c r="N38" s="18">
        <f t="shared" si="2"/>
        <v>2.7326353497973837E-2</v>
      </c>
      <c r="O38" s="51">
        <f t="shared" si="3"/>
        <v>0.77777777777777779</v>
      </c>
    </row>
    <row r="39" spans="1:15">
      <c r="A39" s="13">
        <v>219</v>
      </c>
      <c r="B39" s="13">
        <v>223</v>
      </c>
      <c r="C39" s="14" t="s">
        <v>90</v>
      </c>
      <c r="D39" s="15">
        <v>8.8830851121489869E-3</v>
      </c>
      <c r="E39" s="15">
        <v>2.6361262418407615E-5</v>
      </c>
      <c r="F39" s="15">
        <v>2.6106217817342153E-5</v>
      </c>
      <c r="G39" s="54">
        <v>1</v>
      </c>
      <c r="H39" s="54">
        <v>4.6550291394853167E-4</v>
      </c>
      <c r="I39" s="54">
        <v>2</v>
      </c>
      <c r="J39" s="11">
        <f t="shared" si="0"/>
        <v>3.0004655029139484</v>
      </c>
      <c r="K39" s="12">
        <f t="shared" si="4"/>
        <v>8.8830851121489869E-3</v>
      </c>
      <c r="L39" s="12">
        <f t="shared" si="4"/>
        <v>1.2271244471130662E-8</v>
      </c>
      <c r="M39" s="12">
        <f t="shared" si="4"/>
        <v>5.2212435634684306E-5</v>
      </c>
      <c r="N39" s="18">
        <f t="shared" si="2"/>
        <v>8.9353098190281428E-3</v>
      </c>
      <c r="O39" s="51">
        <f t="shared" si="3"/>
        <v>0.66656323762351843</v>
      </c>
    </row>
    <row r="40" spans="1:15">
      <c r="A40" s="13">
        <v>220</v>
      </c>
      <c r="B40" s="13">
        <v>223</v>
      </c>
      <c r="C40" s="14" t="s">
        <v>91</v>
      </c>
      <c r="D40" s="15">
        <v>0.52994662120115676</v>
      </c>
      <c r="E40" s="15">
        <v>4.1138198310898171E-3</v>
      </c>
      <c r="F40" s="15">
        <v>3.4889459747153959E-5</v>
      </c>
      <c r="G40" s="54">
        <v>0</v>
      </c>
      <c r="H40" s="54">
        <v>1</v>
      </c>
      <c r="I40" s="54">
        <v>1</v>
      </c>
      <c r="J40" s="11">
        <f t="shared" si="0"/>
        <v>2</v>
      </c>
      <c r="K40" s="12">
        <f t="shared" si="4"/>
        <v>0</v>
      </c>
      <c r="L40" s="12">
        <f t="shared" si="4"/>
        <v>4.1138198310898171E-3</v>
      </c>
      <c r="M40" s="12">
        <f t="shared" si="4"/>
        <v>3.4889459747153959E-5</v>
      </c>
      <c r="N40" s="18">
        <f t="shared" si="2"/>
        <v>4.1487092908369713E-3</v>
      </c>
      <c r="O40" s="51">
        <f t="shared" si="3"/>
        <v>0.5</v>
      </c>
    </row>
    <row r="41" spans="1:15">
      <c r="A41" s="13">
        <v>221</v>
      </c>
      <c r="B41" s="13">
        <v>227</v>
      </c>
      <c r="C41" s="14" t="s">
        <v>92</v>
      </c>
      <c r="D41" s="15">
        <v>0.52994757347082166</v>
      </c>
      <c r="E41" s="15">
        <v>1.1075686888138942E-2</v>
      </c>
      <c r="F41" s="15">
        <v>2.2007793555970099E-6</v>
      </c>
      <c r="G41" s="54">
        <v>0</v>
      </c>
      <c r="H41" s="54">
        <v>1</v>
      </c>
      <c r="I41" s="54">
        <v>3</v>
      </c>
      <c r="J41" s="11">
        <f t="shared" si="0"/>
        <v>4</v>
      </c>
      <c r="K41" s="12">
        <f t="shared" si="4"/>
        <v>0</v>
      </c>
      <c r="L41" s="12">
        <f t="shared" si="4"/>
        <v>1.1075686888138942E-2</v>
      </c>
      <c r="M41" s="12">
        <f t="shared" si="4"/>
        <v>6.6023380667910298E-6</v>
      </c>
      <c r="N41" s="18">
        <f t="shared" si="2"/>
        <v>1.1082289226205733E-2</v>
      </c>
      <c r="O41" s="51">
        <f t="shared" si="3"/>
        <v>0.75</v>
      </c>
    </row>
    <row r="42" spans="1:15">
      <c r="A42" s="13">
        <v>224</v>
      </c>
      <c r="B42" s="13">
        <v>232</v>
      </c>
      <c r="C42" s="14" t="s">
        <v>93</v>
      </c>
      <c r="D42" s="15">
        <v>0.10527879167793459</v>
      </c>
      <c r="E42" s="15">
        <v>2.8757847911398969E-6</v>
      </c>
      <c r="F42" s="15">
        <v>0</v>
      </c>
      <c r="G42" s="54">
        <v>0</v>
      </c>
      <c r="H42" s="54">
        <v>6</v>
      </c>
      <c r="I42" s="54">
        <v>1</v>
      </c>
      <c r="J42" s="11">
        <f t="shared" si="0"/>
        <v>7</v>
      </c>
      <c r="K42" s="12">
        <f t="shared" si="4"/>
        <v>0</v>
      </c>
      <c r="L42" s="12">
        <f t="shared" si="4"/>
        <v>1.7254708746839383E-5</v>
      </c>
      <c r="M42" s="12">
        <f t="shared" si="4"/>
        <v>0</v>
      </c>
      <c r="N42" s="18">
        <f t="shared" si="2"/>
        <v>1.7254708746839383E-5</v>
      </c>
      <c r="O42" s="51">
        <f t="shared" si="3"/>
        <v>0.14285714285714285</v>
      </c>
    </row>
    <row r="43" spans="1:15">
      <c r="A43" s="13">
        <v>228</v>
      </c>
      <c r="B43" s="13">
        <v>233</v>
      </c>
      <c r="C43" s="14" t="s">
        <v>94</v>
      </c>
      <c r="D43" s="15">
        <v>0.52991508003314536</v>
      </c>
      <c r="E43" s="15">
        <v>4.0988215695114946E-2</v>
      </c>
      <c r="F43" s="15">
        <v>9.815866927659296E-7</v>
      </c>
      <c r="G43" s="54">
        <v>0</v>
      </c>
      <c r="H43" s="54">
        <v>0</v>
      </c>
      <c r="I43" s="54">
        <v>4</v>
      </c>
      <c r="J43" s="11">
        <f t="shared" si="0"/>
        <v>4</v>
      </c>
      <c r="K43" s="12">
        <f t="shared" si="4"/>
        <v>0</v>
      </c>
      <c r="L43" s="12">
        <f t="shared" si="4"/>
        <v>0</v>
      </c>
      <c r="M43" s="12">
        <f t="shared" si="4"/>
        <v>3.9263467710637184E-6</v>
      </c>
      <c r="N43" s="18"/>
      <c r="O43" s="51">
        <f t="shared" si="3"/>
        <v>1</v>
      </c>
    </row>
    <row r="44" spans="1:15">
      <c r="A44" s="13">
        <v>234</v>
      </c>
      <c r="B44" s="13">
        <v>243</v>
      </c>
      <c r="C44" s="14" t="s">
        <v>95</v>
      </c>
      <c r="D44" s="15">
        <v>2.250607824626772E-2</v>
      </c>
      <c r="E44" s="15">
        <v>8.8757132323101355E-4</v>
      </c>
      <c r="F44" s="15">
        <v>0</v>
      </c>
      <c r="G44" s="54">
        <v>1</v>
      </c>
      <c r="H44" s="54">
        <v>1</v>
      </c>
      <c r="I44" s="54">
        <v>5</v>
      </c>
      <c r="J44" s="11">
        <f t="shared" si="0"/>
        <v>7</v>
      </c>
      <c r="K44" s="12">
        <f t="shared" si="4"/>
        <v>2.250607824626772E-2</v>
      </c>
      <c r="L44" s="12">
        <f t="shared" si="4"/>
        <v>8.8757132323101355E-4</v>
      </c>
      <c r="M44" s="12">
        <f t="shared" si="4"/>
        <v>0</v>
      </c>
      <c r="N44" s="18">
        <f t="shared" si="2"/>
        <v>2.3393649569498735E-2</v>
      </c>
      <c r="O44" s="51">
        <f t="shared" si="3"/>
        <v>0.7142857142857143</v>
      </c>
    </row>
    <row r="45" spans="1:15">
      <c r="A45" s="13">
        <v>243</v>
      </c>
      <c r="B45" s="13">
        <v>254</v>
      </c>
      <c r="C45" s="14" t="s">
        <v>96</v>
      </c>
      <c r="D45" s="15">
        <v>4.1567449206763502E-2</v>
      </c>
      <c r="E45" s="15">
        <v>1.8243753182957509E-4</v>
      </c>
      <c r="F45" s="15">
        <v>0</v>
      </c>
      <c r="G45" s="54">
        <v>1.6</v>
      </c>
      <c r="H45" s="54">
        <v>1</v>
      </c>
      <c r="I45" s="54">
        <v>7.5</v>
      </c>
      <c r="J45" s="11">
        <f t="shared" si="0"/>
        <v>10.1</v>
      </c>
      <c r="K45" s="12">
        <f t="shared" si="4"/>
        <v>6.6507918730821611E-2</v>
      </c>
      <c r="L45" s="12">
        <f t="shared" si="4"/>
        <v>1.8243753182957509E-4</v>
      </c>
      <c r="M45" s="12">
        <f t="shared" si="4"/>
        <v>0</v>
      </c>
      <c r="N45" s="18">
        <f t="shared" si="2"/>
        <v>6.6690356262651185E-2</v>
      </c>
      <c r="O45" s="51">
        <f>I45/J45</f>
        <v>0.74257425742574257</v>
      </c>
    </row>
    <row r="46" spans="1:15">
      <c r="A46" s="9">
        <v>244</v>
      </c>
      <c r="B46" s="9">
        <v>255</v>
      </c>
      <c r="C46" s="10" t="s">
        <v>52</v>
      </c>
      <c r="D46" s="15">
        <v>5.6426032909251723E-2</v>
      </c>
      <c r="E46" s="15">
        <v>2.9103237681525807E-4</v>
      </c>
      <c r="F46" s="15">
        <v>0</v>
      </c>
      <c r="G46" s="54">
        <v>0.5</v>
      </c>
      <c r="H46" s="54">
        <v>0.5</v>
      </c>
      <c r="I46" s="54">
        <v>9</v>
      </c>
      <c r="J46" s="11">
        <f t="shared" si="0"/>
        <v>10</v>
      </c>
      <c r="K46" s="12">
        <f t="shared" si="4"/>
        <v>2.8213016454625862E-2</v>
      </c>
      <c r="L46" s="12">
        <f t="shared" si="4"/>
        <v>1.4551618840762904E-4</v>
      </c>
      <c r="M46" s="12">
        <f t="shared" si="4"/>
        <v>0</v>
      </c>
      <c r="N46" s="18">
        <f t="shared" si="2"/>
        <v>2.835853264303349E-2</v>
      </c>
      <c r="O46" s="51">
        <f t="shared" si="3"/>
        <v>0.9</v>
      </c>
    </row>
    <row r="47" spans="1:15">
      <c r="A47" s="7">
        <v>256</v>
      </c>
      <c r="B47" s="7">
        <v>267</v>
      </c>
      <c r="C47" s="8" t="s">
        <v>53</v>
      </c>
      <c r="D47" s="15">
        <v>4.6491908990700812E-2</v>
      </c>
      <c r="E47" s="15">
        <v>1.2597041860692932E-3</v>
      </c>
      <c r="F47" s="15">
        <v>0</v>
      </c>
      <c r="G47" s="54">
        <v>2.4992929791771079</v>
      </c>
      <c r="H47" s="54">
        <v>0</v>
      </c>
      <c r="I47" s="54">
        <v>7.5</v>
      </c>
      <c r="J47" s="11">
        <f t="shared" si="0"/>
        <v>9.9992929791771079</v>
      </c>
      <c r="K47" s="12">
        <f t="shared" si="4"/>
        <v>0.1161969017289996</v>
      </c>
      <c r="L47" s="12">
        <f t="shared" si="4"/>
        <v>0</v>
      </c>
      <c r="M47" s="12">
        <f t="shared" si="4"/>
        <v>0</v>
      </c>
      <c r="N47" s="18">
        <f t="shared" si="2"/>
        <v>0.1161969017289996</v>
      </c>
      <c r="O47" s="51">
        <f t="shared" si="3"/>
        <v>0.75005303031107029</v>
      </c>
    </row>
    <row r="48" spans="1:15">
      <c r="A48" s="9">
        <v>257</v>
      </c>
      <c r="B48" s="9">
        <v>267</v>
      </c>
      <c r="C48" s="10" t="s">
        <v>55</v>
      </c>
      <c r="D48" s="15">
        <v>3.8476589571021215E-2</v>
      </c>
      <c r="E48" s="15">
        <v>7.0657069664123461E-4</v>
      </c>
      <c r="F48" s="15">
        <v>9.9413497675447932E-7</v>
      </c>
      <c r="G48" s="54">
        <v>2.5</v>
      </c>
      <c r="H48" s="54">
        <v>2.3478032829118679E-2</v>
      </c>
      <c r="I48" s="54">
        <v>6.5</v>
      </c>
      <c r="J48" s="11">
        <f t="shared" si="0"/>
        <v>9.023478032829118</v>
      </c>
      <c r="K48" s="12">
        <f t="shared" si="4"/>
        <v>9.6191473927553034E-2</v>
      </c>
      <c r="L48" s="12">
        <f t="shared" si="4"/>
        <v>1.6588890011836163E-5</v>
      </c>
      <c r="M48" s="12">
        <f t="shared" si="4"/>
        <v>6.4618773489041157E-6</v>
      </c>
      <c r="N48" s="18">
        <f t="shared" si="2"/>
        <v>9.6214524694913775E-2</v>
      </c>
      <c r="O48" s="51">
        <f t="shared" si="3"/>
        <v>0.72034308460127816</v>
      </c>
    </row>
    <row r="49" spans="1:15">
      <c r="A49" s="7">
        <v>266</v>
      </c>
      <c r="B49" s="7">
        <v>273</v>
      </c>
      <c r="C49" s="8" t="s">
        <v>57</v>
      </c>
      <c r="D49" s="15">
        <v>0.45868413855351686</v>
      </c>
      <c r="E49" s="15">
        <v>4.3053922470953643E-4</v>
      </c>
      <c r="F49" s="15">
        <v>9.6489643983780661E-7</v>
      </c>
      <c r="G49" s="54">
        <v>0</v>
      </c>
      <c r="H49" s="54">
        <v>0</v>
      </c>
      <c r="I49" s="54">
        <v>6</v>
      </c>
      <c r="J49" s="11">
        <f t="shared" si="0"/>
        <v>6</v>
      </c>
      <c r="K49" s="12">
        <f t="shared" si="4"/>
        <v>0</v>
      </c>
      <c r="L49" s="12">
        <f t="shared" si="4"/>
        <v>0</v>
      </c>
      <c r="M49" s="12">
        <f t="shared" si="4"/>
        <v>5.7893786390268401E-6</v>
      </c>
      <c r="N49" s="18"/>
      <c r="O49" s="51">
        <f t="shared" si="3"/>
        <v>1</v>
      </c>
    </row>
    <row r="50" spans="1:15">
      <c r="A50" s="9">
        <v>270</v>
      </c>
      <c r="B50" s="9">
        <v>275</v>
      </c>
      <c r="C50" s="10" t="s">
        <v>59</v>
      </c>
      <c r="D50" s="15">
        <v>0.53007640285232693</v>
      </c>
      <c r="E50" s="15">
        <v>2.5673202982580429E-3</v>
      </c>
      <c r="F50" s="15">
        <v>6.5130076618245655E-7</v>
      </c>
      <c r="G50" s="54">
        <v>0.5</v>
      </c>
      <c r="H50" s="54">
        <v>2.4773595216888638E-2</v>
      </c>
      <c r="I50" s="54">
        <v>3.5</v>
      </c>
      <c r="J50" s="11">
        <f t="shared" si="0"/>
        <v>4.0247735952168888</v>
      </c>
      <c r="K50" s="12">
        <f t="shared" si="4"/>
        <v>0.26503820142616347</v>
      </c>
      <c r="L50" s="12">
        <f t="shared" si="4"/>
        <v>6.3601753861146566E-5</v>
      </c>
      <c r="M50" s="12">
        <f t="shared" si="4"/>
        <v>2.279552681638598E-6</v>
      </c>
      <c r="N50" s="18">
        <f t="shared" si="2"/>
        <v>0.26510408273270625</v>
      </c>
      <c r="O50" s="51">
        <f t="shared" si="3"/>
        <v>0.86961413286935219</v>
      </c>
    </row>
    <row r="51" spans="1:15">
      <c r="A51" s="9">
        <v>274</v>
      </c>
      <c r="B51" s="9">
        <v>290</v>
      </c>
      <c r="C51" s="10" t="s">
        <v>60</v>
      </c>
      <c r="D51" s="15">
        <v>3.8599953939822129E-2</v>
      </c>
      <c r="E51" s="15">
        <v>0</v>
      </c>
      <c r="F51" s="15">
        <v>9.0360883215549098E-7</v>
      </c>
      <c r="G51" s="54">
        <v>1</v>
      </c>
      <c r="H51" s="54">
        <v>2.5</v>
      </c>
      <c r="I51" s="54">
        <v>9.5</v>
      </c>
      <c r="J51" s="11">
        <f t="shared" si="0"/>
        <v>13</v>
      </c>
      <c r="K51" s="12">
        <f t="shared" si="4"/>
        <v>3.8599953939822129E-2</v>
      </c>
      <c r="L51" s="12">
        <f t="shared" si="4"/>
        <v>0</v>
      </c>
      <c r="M51" s="12">
        <f t="shared" si="4"/>
        <v>8.5842839054771638E-6</v>
      </c>
      <c r="N51" s="18">
        <f t="shared" si="2"/>
        <v>3.8608538223727604E-2</v>
      </c>
      <c r="O51" s="51">
        <f t="shared" si="3"/>
        <v>0.73076923076923073</v>
      </c>
    </row>
    <row r="52" spans="1:15">
      <c r="A52" s="9">
        <v>276</v>
      </c>
      <c r="B52" s="9">
        <v>290</v>
      </c>
      <c r="C52" s="10" t="s">
        <v>62</v>
      </c>
      <c r="D52" s="15">
        <v>0.53053877327887322</v>
      </c>
      <c r="E52" s="15">
        <v>1.2401370260245636E-2</v>
      </c>
      <c r="F52" s="15">
        <v>1.5438737058768557E-6</v>
      </c>
      <c r="G52" s="54">
        <v>0.5</v>
      </c>
      <c r="H52" s="54">
        <v>0.5</v>
      </c>
      <c r="I52" s="54">
        <v>10</v>
      </c>
      <c r="J52" s="11">
        <f t="shared" si="0"/>
        <v>11</v>
      </c>
      <c r="K52" s="12">
        <f t="shared" si="4"/>
        <v>0.26526938663943661</v>
      </c>
      <c r="L52" s="12">
        <f t="shared" si="4"/>
        <v>6.200685130122818E-3</v>
      </c>
      <c r="M52" s="12">
        <f t="shared" si="4"/>
        <v>1.5438737058768555E-5</v>
      </c>
      <c r="N52" s="18">
        <f t="shared" si="2"/>
        <v>0.27148551050661823</v>
      </c>
      <c r="O52" s="51">
        <f t="shared" si="3"/>
        <v>0.90909090909090906</v>
      </c>
    </row>
    <row r="53" spans="1:15">
      <c r="A53" s="7">
        <v>279</v>
      </c>
      <c r="B53" s="7">
        <v>292</v>
      </c>
      <c r="C53" s="8" t="s">
        <v>64</v>
      </c>
      <c r="D53" s="15">
        <v>4.5745069085479012E-2</v>
      </c>
      <c r="E53" s="15">
        <v>0</v>
      </c>
      <c r="F53" s="15">
        <v>0</v>
      </c>
      <c r="G53" s="54">
        <v>1</v>
      </c>
      <c r="H53" s="54">
        <v>0</v>
      </c>
      <c r="I53" s="54">
        <v>9</v>
      </c>
      <c r="J53" s="11">
        <f t="shared" si="0"/>
        <v>10</v>
      </c>
      <c r="K53" s="12">
        <f t="shared" si="4"/>
        <v>4.5745069085479012E-2</v>
      </c>
      <c r="L53" s="12">
        <f t="shared" si="4"/>
        <v>0</v>
      </c>
      <c r="M53" s="12">
        <f t="shared" si="4"/>
        <v>0</v>
      </c>
      <c r="N53" s="18">
        <f t="shared" si="2"/>
        <v>4.5745069085479012E-2</v>
      </c>
      <c r="O53" s="51">
        <f t="shared" si="3"/>
        <v>0.9</v>
      </c>
    </row>
    <row r="54" spans="1:15">
      <c r="A54" s="7">
        <v>293</v>
      </c>
      <c r="B54" s="7">
        <v>296</v>
      </c>
      <c r="C54" s="8" t="s">
        <v>66</v>
      </c>
      <c r="D54" s="15">
        <v>3.8777927569587235E-2</v>
      </c>
      <c r="E54" s="15">
        <v>2.0234364550862267E-4</v>
      </c>
      <c r="F54" s="15">
        <v>0</v>
      </c>
      <c r="G54" s="54">
        <v>0</v>
      </c>
      <c r="H54" s="54">
        <v>0</v>
      </c>
      <c r="I54" s="54">
        <v>2</v>
      </c>
      <c r="J54" s="11">
        <f t="shared" si="0"/>
        <v>2</v>
      </c>
      <c r="K54" s="12">
        <f t="shared" si="4"/>
        <v>0</v>
      </c>
      <c r="L54" s="12">
        <f t="shared" si="4"/>
        <v>0</v>
      </c>
      <c r="M54" s="12">
        <f t="shared" si="4"/>
        <v>0</v>
      </c>
      <c r="N54" s="18"/>
      <c r="O54" s="51">
        <f t="shared" si="3"/>
        <v>1</v>
      </c>
    </row>
    <row r="55" spans="1:15">
      <c r="A55" s="9">
        <v>293</v>
      </c>
      <c r="B55" s="9">
        <v>301</v>
      </c>
      <c r="C55" s="10" t="s">
        <v>68</v>
      </c>
      <c r="D55" s="15">
        <v>4.5676297903363236E-2</v>
      </c>
      <c r="E55" s="15">
        <v>2.3358653830172341E-4</v>
      </c>
      <c r="F55" s="15">
        <v>3.8909599712439373E-6</v>
      </c>
      <c r="G55" s="54">
        <v>0</v>
      </c>
      <c r="H55" s="54">
        <v>0</v>
      </c>
      <c r="I55" s="54">
        <v>7</v>
      </c>
      <c r="J55" s="11">
        <f t="shared" si="0"/>
        <v>7</v>
      </c>
      <c r="K55" s="12">
        <f t="shared" si="4"/>
        <v>0</v>
      </c>
      <c r="L55" s="12">
        <f t="shared" si="4"/>
        <v>0</v>
      </c>
      <c r="M55" s="12">
        <f t="shared" si="4"/>
        <v>2.7236719798707561E-5</v>
      </c>
      <c r="N55" s="18"/>
      <c r="O55" s="51">
        <f t="shared" si="3"/>
        <v>1</v>
      </c>
    </row>
    <row r="56" spans="1:15">
      <c r="A56" s="7">
        <v>296</v>
      </c>
      <c r="B56" s="7">
        <v>303</v>
      </c>
      <c r="C56" s="8" t="s">
        <v>70</v>
      </c>
      <c r="D56" s="15">
        <v>0.52988777051440084</v>
      </c>
      <c r="E56" s="15">
        <v>3.8030136034760763E-2</v>
      </c>
      <c r="F56" s="15">
        <v>2.9049216554458164E-7</v>
      </c>
      <c r="G56" s="54">
        <v>0</v>
      </c>
      <c r="H56" s="54">
        <v>0</v>
      </c>
      <c r="I56" s="54">
        <v>6</v>
      </c>
      <c r="J56" s="11">
        <f t="shared" si="0"/>
        <v>6</v>
      </c>
      <c r="K56" s="12">
        <f t="shared" si="4"/>
        <v>0</v>
      </c>
      <c r="L56" s="12">
        <f t="shared" si="4"/>
        <v>0</v>
      </c>
      <c r="M56" s="12">
        <f t="shared" si="4"/>
        <v>1.7429529932674898E-6</v>
      </c>
      <c r="N56" s="18"/>
      <c r="O56" s="51">
        <f t="shared" si="3"/>
        <v>1</v>
      </c>
    </row>
    <row r="57" spans="1:15">
      <c r="A57" s="7">
        <v>297</v>
      </c>
      <c r="B57" s="7">
        <v>304</v>
      </c>
      <c r="C57" s="8" t="s">
        <v>71</v>
      </c>
      <c r="D57" s="15">
        <v>0.44317744185482566</v>
      </c>
      <c r="E57" s="15">
        <v>4.2944821834770087E-2</v>
      </c>
      <c r="F57" s="15">
        <v>0</v>
      </c>
      <c r="G57" s="54">
        <v>0</v>
      </c>
      <c r="H57" s="54">
        <v>0</v>
      </c>
      <c r="I57" s="54">
        <v>6</v>
      </c>
      <c r="J57" s="11">
        <f t="shared" si="0"/>
        <v>6</v>
      </c>
      <c r="K57" s="12">
        <f t="shared" si="4"/>
        <v>0</v>
      </c>
      <c r="L57" s="12">
        <f t="shared" si="4"/>
        <v>0</v>
      </c>
      <c r="M57" s="12">
        <f t="shared" si="4"/>
        <v>0</v>
      </c>
      <c r="N57" s="18"/>
      <c r="O57" s="51">
        <f t="shared" si="3"/>
        <v>1</v>
      </c>
    </row>
    <row r="58" spans="1:15">
      <c r="A58" s="9">
        <v>304</v>
      </c>
      <c r="B58" s="9">
        <v>307</v>
      </c>
      <c r="C58" s="10" t="s">
        <v>73</v>
      </c>
      <c r="D58" s="15">
        <v>0.52994452777990209</v>
      </c>
      <c r="E58" s="15">
        <v>8.3221695876986926E-3</v>
      </c>
      <c r="F58" s="15">
        <v>1.1630662848875708E-5</v>
      </c>
      <c r="G58" s="54">
        <v>0</v>
      </c>
      <c r="H58" s="54">
        <v>1</v>
      </c>
      <c r="I58" s="54">
        <v>1</v>
      </c>
      <c r="J58" s="11">
        <f t="shared" si="0"/>
        <v>2</v>
      </c>
      <c r="K58" s="12">
        <f t="shared" si="4"/>
        <v>0</v>
      </c>
      <c r="L58" s="12">
        <f t="shared" si="4"/>
        <v>8.3221695876986926E-3</v>
      </c>
      <c r="M58" s="12">
        <f t="shared" si="4"/>
        <v>1.1630662848875708E-5</v>
      </c>
      <c r="N58" s="18">
        <f t="shared" si="2"/>
        <v>8.3338002505475677E-3</v>
      </c>
      <c r="O58" s="51">
        <f t="shared" si="3"/>
        <v>0.5</v>
      </c>
    </row>
  </sheetData>
  <conditionalFormatting sqref="O1:O1048576">
    <cfRule type="cellIs" dxfId="3" priority="1" operator="greaterThan">
      <formula>0.85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IPTG</vt:lpstr>
      <vt:lpstr>ONPF</vt:lpstr>
      <vt:lpstr>DNA</vt:lpstr>
      <vt:lpstr>ONPFDNA</vt:lpstr>
      <vt:lpstr>TMG</vt:lpstr>
      <vt:lpstr>APO</vt:lpstr>
      <vt:lpstr>IPTG_ROUND</vt:lpstr>
      <vt:lpstr>ONPF_ROUND</vt:lpstr>
      <vt:lpstr>DNA_ROUND</vt:lpstr>
      <vt:lpstr>ONPFDNA_ROUND</vt:lpstr>
      <vt:lpstr>TMG_ROUND</vt:lpstr>
      <vt:lpstr>APO_ROUND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Anum Glasgow</dc:creator>
  <cp:lastModifiedBy>Microsoft Office User</cp:lastModifiedBy>
  <dcterms:created xsi:type="dcterms:W3CDTF">2020-03-06T00:40:21Z</dcterms:created>
  <dcterms:modified xsi:type="dcterms:W3CDTF">2020-12-01T17:55:54Z</dcterms:modified>
</cp:coreProperties>
</file>