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umglasgow/Dropbox/Research/Data/HDX/20200922_compile_rates/compiled_data/"/>
    </mc:Choice>
  </mc:AlternateContent>
  <xr:revisionPtr revIDLastSave="0" documentId="8_{9DB49DE9-4AE7-924C-AD0D-D2EA562E5ABD}" xr6:coauthVersionLast="47" xr6:coauthVersionMax="47" xr10:uidLastSave="{00000000-0000-0000-0000-000000000000}"/>
  <bookViews>
    <workbookView xWindow="3660" yWindow="600" windowWidth="21940" windowHeight="13900" tabRatio="1000" xr2:uid="{00000000-000D-0000-FFFF-FFFF00000000}"/>
  </bookViews>
  <sheets>
    <sheet name="Peptide SD" sheetId="1" r:id="rId1"/>
  </sheets>
  <calcPr calcId="191029" calcMode="manual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" i="1" l="1"/>
  <c r="AW35" i="1"/>
  <c r="AP35" i="1"/>
  <c r="AO35" i="1"/>
  <c r="AH35" i="1"/>
  <c r="AG35" i="1"/>
  <c r="Y35" i="1"/>
  <c r="X35" i="1"/>
  <c r="P35" i="1"/>
  <c r="O35" i="1"/>
  <c r="H35" i="1"/>
  <c r="G35" i="1"/>
  <c r="AX34" i="1"/>
  <c r="AW34" i="1"/>
  <c r="AP34" i="1"/>
  <c r="AO34" i="1"/>
  <c r="AH34" i="1"/>
  <c r="AG34" i="1"/>
  <c r="Y34" i="1"/>
  <c r="X34" i="1"/>
  <c r="P34" i="1"/>
  <c r="O34" i="1"/>
  <c r="H34" i="1"/>
  <c r="G34" i="1"/>
  <c r="AX33" i="1"/>
  <c r="AW33" i="1"/>
  <c r="AP33" i="1"/>
  <c r="AO33" i="1"/>
  <c r="AH33" i="1"/>
  <c r="AG33" i="1"/>
  <c r="Y33" i="1"/>
  <c r="X33" i="1"/>
  <c r="P33" i="1"/>
  <c r="O33" i="1"/>
  <c r="H33" i="1"/>
  <c r="G33" i="1"/>
  <c r="AX32" i="1"/>
  <c r="AW32" i="1"/>
  <c r="AP32" i="1"/>
  <c r="AO32" i="1"/>
  <c r="AH32" i="1"/>
  <c r="AG32" i="1"/>
  <c r="Y32" i="1"/>
  <c r="X32" i="1"/>
  <c r="P32" i="1"/>
  <c r="O32" i="1"/>
  <c r="H32" i="1"/>
  <c r="G32" i="1"/>
  <c r="AX31" i="1"/>
  <c r="AW31" i="1"/>
  <c r="AP31" i="1"/>
  <c r="AO31" i="1"/>
  <c r="AH31" i="1"/>
  <c r="AG31" i="1"/>
  <c r="Y31" i="1"/>
  <c r="X31" i="1"/>
  <c r="P31" i="1"/>
  <c r="O31" i="1"/>
  <c r="H31" i="1"/>
  <c r="G31" i="1"/>
  <c r="AX30" i="1"/>
  <c r="AW30" i="1"/>
  <c r="AP30" i="1"/>
  <c r="AO30" i="1"/>
  <c r="AH30" i="1"/>
  <c r="AG30" i="1"/>
  <c r="Y30" i="1"/>
  <c r="X30" i="1"/>
  <c r="P30" i="1"/>
  <c r="O30" i="1"/>
  <c r="H30" i="1"/>
  <c r="G30" i="1"/>
  <c r="AX29" i="1"/>
  <c r="AW29" i="1"/>
  <c r="AP29" i="1"/>
  <c r="AO29" i="1"/>
  <c r="AH29" i="1"/>
  <c r="AG29" i="1"/>
  <c r="Y29" i="1"/>
  <c r="X29" i="1"/>
  <c r="P29" i="1"/>
  <c r="O29" i="1"/>
  <c r="H29" i="1"/>
  <c r="G29" i="1"/>
  <c r="AX28" i="1"/>
  <c r="AW28" i="1"/>
  <c r="AP28" i="1"/>
  <c r="AO28" i="1"/>
  <c r="AH28" i="1"/>
  <c r="AG28" i="1"/>
  <c r="Y28" i="1"/>
  <c r="X28" i="1"/>
  <c r="P28" i="1"/>
  <c r="O28" i="1"/>
  <c r="H28" i="1"/>
  <c r="G28" i="1"/>
  <c r="AX27" i="1"/>
  <c r="AW27" i="1"/>
  <c r="AP27" i="1"/>
  <c r="AO27" i="1"/>
  <c r="AH27" i="1"/>
  <c r="AG27" i="1"/>
  <c r="Y27" i="1"/>
  <c r="X27" i="1"/>
  <c r="P27" i="1"/>
  <c r="O27" i="1"/>
  <c r="H27" i="1"/>
  <c r="G27" i="1"/>
  <c r="AC14" i="1"/>
  <c r="Y14" i="1"/>
  <c r="U14" i="1"/>
  <c r="Q14" i="1"/>
  <c r="M14" i="1"/>
  <c r="C14" i="1"/>
  <c r="AC13" i="1"/>
  <c r="Y13" i="1"/>
  <c r="U13" i="1"/>
  <c r="Q13" i="1"/>
  <c r="M13" i="1"/>
  <c r="C13" i="1"/>
  <c r="AC12" i="1"/>
  <c r="Y12" i="1"/>
  <c r="U12" i="1"/>
  <c r="Q12" i="1"/>
  <c r="M12" i="1"/>
  <c r="C12" i="1"/>
  <c r="AC11" i="1"/>
  <c r="Y11" i="1"/>
  <c r="U11" i="1"/>
  <c r="Q11" i="1"/>
  <c r="M11" i="1"/>
  <c r="C11" i="1"/>
  <c r="AC10" i="1"/>
  <c r="U10" i="1"/>
  <c r="Q10" i="1"/>
  <c r="M10" i="1"/>
  <c r="C10" i="1"/>
  <c r="AC9" i="1"/>
  <c r="Y9" i="1"/>
  <c r="U9" i="1"/>
  <c r="Q9" i="1"/>
  <c r="M9" i="1"/>
  <c r="C9" i="1"/>
  <c r="AC8" i="1"/>
  <c r="Y8" i="1"/>
  <c r="U8" i="1"/>
  <c r="Q8" i="1"/>
  <c r="M8" i="1"/>
  <c r="C8" i="1"/>
  <c r="AC7" i="1"/>
  <c r="Y7" i="1"/>
  <c r="U7" i="1"/>
  <c r="Q7" i="1"/>
  <c r="M7" i="1"/>
  <c r="C7" i="1"/>
  <c r="AC6" i="1"/>
  <c r="Y6" i="1"/>
  <c r="U6" i="1"/>
  <c r="Q6" i="1"/>
  <c r="M6" i="1"/>
  <c r="C6" i="1"/>
</calcChain>
</file>

<file path=xl/sharedStrings.xml><?xml version="1.0" encoding="utf-8"?>
<sst xmlns="http://schemas.openxmlformats.org/spreadsheetml/2006/main" count="82" uniqueCount="24">
  <si>
    <t>Charge</t>
  </si>
  <si>
    <t>IPTG</t>
  </si>
  <si>
    <t>ONPF</t>
  </si>
  <si>
    <t>APO</t>
  </si>
  <si>
    <t>DNA</t>
  </si>
  <si>
    <t>ONPFDNA</t>
  </si>
  <si>
    <t>TMG</t>
  </si>
  <si>
    <t>Time</t>
  </si>
  <si>
    <t>centroid</t>
  </si>
  <si>
    <t>D</t>
  </si>
  <si>
    <t>control</t>
  </si>
  <si>
    <t xml:space="preserve">D(t) = </t>
  </si>
  <si>
    <t>Mt - M0</t>
  </si>
  <si>
    <t>*N</t>
  </si>
  <si>
    <t>infinity</t>
  </si>
  <si>
    <t>M∞ - M0</t>
  </si>
  <si>
    <t>Replicate 1</t>
  </si>
  <si>
    <t>Replicate 2</t>
  </si>
  <si>
    <t>Replicate 3</t>
  </si>
  <si>
    <t>Replicate 4</t>
  </si>
  <si>
    <t>Replicate5</t>
  </si>
  <si>
    <t>average</t>
  </si>
  <si>
    <t>SD</t>
  </si>
  <si>
    <t>Replicate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</si>
</sst>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0" xfId="0" applyFill="1"/>
    <xf numFmtId="0" fontId="1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2" fontId="0" fillId="3" borderId="1" xfId="0" applyNumberFormat="1" applyFill="1" applyBorder="1" applyAlignment="1">
      <alignment horizontal="center" vertical="center"/>
    </xf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right"/>
    </xf>
    <xf numFmtId="2" fontId="0" fillId="4" borderId="1" xfId="0" applyNumberFormat="1" applyFill="1" applyBorder="1" applyAlignment="1">
      <alignment horizontal="right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X35"/>
  <sheetViews>
    <sheetView tabSelected="1" topLeftCell="E1" zoomScale="75" workbookViewId="0">
      <selection activeCell="R25" sqref="R25"/>
    </sheetView>
  </sheetViews>
  <sheetFormatPr baseColWidth="10" defaultColWidth="8.83203125" defaultRowHeight="13" x14ac:dyDescent="0.15"/>
  <cols>
    <col min="1" max="8" width="8.83203125" style="11" customWidth="1"/>
  </cols>
  <sheetData>
    <row r="2" spans="1:29" x14ac:dyDescent="0.15">
      <c r="A2" s="11" t="s">
        <v>0</v>
      </c>
      <c r="B2" s="11">
        <v>1</v>
      </c>
    </row>
    <row r="4" spans="1:29" x14ac:dyDescent="0.15">
      <c r="A4" s="11" t="s">
        <v>1</v>
      </c>
      <c r="K4" s="11" t="s">
        <v>2</v>
      </c>
      <c r="L4" s="11"/>
      <c r="M4" s="11"/>
      <c r="O4" s="9" t="s">
        <v>3</v>
      </c>
      <c r="P4" s="11"/>
      <c r="Q4" s="11"/>
      <c r="S4" s="9" t="s">
        <v>4</v>
      </c>
      <c r="T4" s="11"/>
      <c r="U4" s="11"/>
      <c r="W4" s="9" t="s">
        <v>5</v>
      </c>
      <c r="X4" s="11"/>
      <c r="Y4" s="11"/>
      <c r="AA4" s="11" t="s">
        <v>6</v>
      </c>
      <c r="AB4" s="11"/>
      <c r="AC4" s="11"/>
    </row>
    <row r="5" spans="1:29" x14ac:dyDescent="0.15">
      <c r="A5" s="1" t="s">
        <v>7</v>
      </c>
      <c r="B5" s="7" t="s">
        <v>8</v>
      </c>
      <c r="C5" s="2" t="s">
        <v>9</v>
      </c>
      <c r="K5" s="1" t="s">
        <v>7</v>
      </c>
      <c r="L5" s="7" t="s">
        <v>8</v>
      </c>
      <c r="M5" s="2" t="s">
        <v>9</v>
      </c>
      <c r="O5" s="1" t="s">
        <v>7</v>
      </c>
      <c r="P5" s="7" t="s">
        <v>8</v>
      </c>
      <c r="Q5" s="2" t="s">
        <v>9</v>
      </c>
      <c r="S5" s="1" t="s">
        <v>7</v>
      </c>
      <c r="T5" s="7" t="s">
        <v>8</v>
      </c>
      <c r="U5" s="2" t="s">
        <v>9</v>
      </c>
      <c r="W5" s="1" t="s">
        <v>7</v>
      </c>
      <c r="X5" s="7" t="s">
        <v>8</v>
      </c>
      <c r="Y5" s="2" t="s">
        <v>9</v>
      </c>
      <c r="AA5" s="1" t="s">
        <v>7</v>
      </c>
      <c r="AB5" s="7" t="s">
        <v>8</v>
      </c>
      <c r="AC5" s="2" t="s">
        <v>9</v>
      </c>
    </row>
    <row r="6" spans="1:29" ht="15" customHeight="1" x14ac:dyDescent="0.15">
      <c r="A6" s="1">
        <v>0</v>
      </c>
      <c r="B6" s="18">
        <v>588.65099999999995</v>
      </c>
      <c r="C6" s="3">
        <f t="shared" ref="C6:C14" si="0">((B6-$E$6)/($E$7-$E$6))*4</f>
        <v>1.3954963526758247E-2</v>
      </c>
      <c r="D6" s="11" t="s">
        <v>10</v>
      </c>
      <c r="E6">
        <v>588.64</v>
      </c>
      <c r="G6" s="4" t="s">
        <v>11</v>
      </c>
      <c r="H6" s="5" t="s">
        <v>12</v>
      </c>
      <c r="I6" s="8" t="s">
        <v>13</v>
      </c>
      <c r="K6" s="1">
        <v>0</v>
      </c>
      <c r="L6" s="19">
        <v>588.76800000000003</v>
      </c>
      <c r="M6" s="3">
        <f t="shared" ref="M6:M14" si="1">((L6-$E$6)/($E$7-$E$6))*4</f>
        <v>0.16238503013008809</v>
      </c>
      <c r="O6" s="1">
        <v>0</v>
      </c>
      <c r="P6" s="18">
        <v>588.64449999999999</v>
      </c>
      <c r="Q6" s="3">
        <f t="shared" ref="Q6:Q14" si="2">((P6-$E$6)/($E$7-$E$6))*4</f>
        <v>5.7088487155182331E-3</v>
      </c>
      <c r="S6" s="1">
        <v>0</v>
      </c>
      <c r="T6" s="18">
        <v>588.61099999999999</v>
      </c>
      <c r="U6" s="3">
        <f t="shared" ref="U6:U14" si="3">((T6-$E$6)/($E$7-$E$6))*4</f>
        <v>-3.6790358388831178E-2</v>
      </c>
      <c r="W6" s="1">
        <v>0</v>
      </c>
      <c r="X6" s="18">
        <v>588.67049999999995</v>
      </c>
      <c r="Y6" s="3">
        <f>((X6-$E$6)/($E$7-$E$6))*4</f>
        <v>3.8693307960622515E-2</v>
      </c>
      <c r="AA6" s="1">
        <v>0</v>
      </c>
      <c r="AB6" s="18">
        <v>588.67699999999991</v>
      </c>
      <c r="AC6" s="3">
        <f t="shared" ref="AC6:AC14" si="4">((AB6-$E$6)/($E$7-$E$6))*4</f>
        <v>4.6939422771862527E-2</v>
      </c>
    </row>
    <row r="7" spans="1:29" ht="15" customHeight="1" x14ac:dyDescent="0.15">
      <c r="A7" s="1">
        <v>30</v>
      </c>
      <c r="B7" s="18">
        <v>588.721</v>
      </c>
      <c r="C7" s="3">
        <f t="shared" si="0"/>
        <v>0.10275927687918397</v>
      </c>
      <c r="D7" s="11" t="s">
        <v>14</v>
      </c>
      <c r="E7">
        <v>591.79300000000001</v>
      </c>
      <c r="G7" s="6"/>
      <c r="H7" s="4" t="s">
        <v>15</v>
      </c>
      <c r="I7" s="8"/>
      <c r="K7" s="1">
        <v>30</v>
      </c>
      <c r="L7" s="19">
        <v>588.79</v>
      </c>
      <c r="M7" s="3">
        <f t="shared" si="1"/>
        <v>0.19029495718360459</v>
      </c>
      <c r="O7" s="1">
        <v>30</v>
      </c>
      <c r="P7" s="18">
        <v>588.72350000000006</v>
      </c>
      <c r="Q7" s="3">
        <f t="shared" si="2"/>
        <v>0.10593085949898043</v>
      </c>
      <c r="S7" s="1">
        <v>30</v>
      </c>
      <c r="T7" s="18">
        <v>588.76</v>
      </c>
      <c r="U7" s="3">
        <f t="shared" si="3"/>
        <v>0.1522359657469125</v>
      </c>
      <c r="W7" s="1">
        <v>30</v>
      </c>
      <c r="X7" s="18">
        <v>588.66700000000003</v>
      </c>
      <c r="Y7" s="3">
        <f>((X7-$E$6)/($E$7-$E$6))*4</f>
        <v>3.4253092293109397E-2</v>
      </c>
      <c r="AA7" s="1">
        <v>30</v>
      </c>
      <c r="AB7" s="18">
        <v>588.75800000000004</v>
      </c>
      <c r="AC7" s="3">
        <f t="shared" si="4"/>
        <v>0.14969869965119073</v>
      </c>
    </row>
    <row r="8" spans="1:29" x14ac:dyDescent="0.15">
      <c r="A8" s="1">
        <v>45</v>
      </c>
      <c r="B8" s="18">
        <v>588.74250000000006</v>
      </c>
      <c r="C8" s="3">
        <f t="shared" si="0"/>
        <v>0.13003488740891425</v>
      </c>
      <c r="K8" s="1">
        <v>45</v>
      </c>
      <c r="L8" s="19">
        <v>588.923</v>
      </c>
      <c r="M8" s="3">
        <f t="shared" si="1"/>
        <v>0.35902315255314132</v>
      </c>
      <c r="O8" s="1">
        <v>45</v>
      </c>
      <c r="P8" s="18">
        <v>588.74250000000006</v>
      </c>
      <c r="Q8" s="3">
        <f t="shared" si="2"/>
        <v>0.13003488740891425</v>
      </c>
      <c r="S8" s="1">
        <v>45</v>
      </c>
      <c r="T8" s="18">
        <v>588.77449999999999</v>
      </c>
      <c r="U8" s="3">
        <f t="shared" si="3"/>
        <v>0.17063114494132811</v>
      </c>
      <c r="W8" s="1">
        <v>45</v>
      </c>
      <c r="X8" s="18">
        <v>588.67499999999995</v>
      </c>
      <c r="Y8" s="3">
        <f>((X8-$E$6)/($E$7-$E$6))*4</f>
        <v>4.4402156676140753E-2</v>
      </c>
      <c r="AA8" s="1">
        <v>45</v>
      </c>
      <c r="AB8" s="18">
        <v>588.79999999999995</v>
      </c>
      <c r="AC8" s="3">
        <f t="shared" si="4"/>
        <v>0.20298128766250192</v>
      </c>
    </row>
    <row r="9" spans="1:29" x14ac:dyDescent="0.15">
      <c r="A9" s="1">
        <v>60</v>
      </c>
      <c r="B9" s="18">
        <v>588.74900000000002</v>
      </c>
      <c r="C9" s="3">
        <f t="shared" si="0"/>
        <v>0.13828100222015427</v>
      </c>
      <c r="K9" s="1">
        <v>60</v>
      </c>
      <c r="L9" s="19">
        <v>588.85799999999995</v>
      </c>
      <c r="M9" s="3">
        <f t="shared" si="1"/>
        <v>0.27656200444016432</v>
      </c>
      <c r="O9" s="1">
        <v>60</v>
      </c>
      <c r="P9" s="18">
        <v>588.82500000000005</v>
      </c>
      <c r="Q9" s="3">
        <f t="shared" si="2"/>
        <v>0.23469711385988956</v>
      </c>
      <c r="S9" s="1">
        <v>60</v>
      </c>
      <c r="T9" s="18">
        <v>588.73299999999995</v>
      </c>
      <c r="U9" s="3">
        <f t="shared" si="3"/>
        <v>0.11798287345380311</v>
      </c>
      <c r="W9" s="1">
        <v>60</v>
      </c>
      <c r="X9" s="18">
        <v>588.721</v>
      </c>
      <c r="Y9" s="3">
        <f>((X9-$E$6)/($E$7-$E$6))*4</f>
        <v>0.10275927687918397</v>
      </c>
      <c r="AA9" s="1">
        <v>60</v>
      </c>
      <c r="AB9" s="18">
        <v>588.89250000000004</v>
      </c>
      <c r="AC9" s="3">
        <f t="shared" si="4"/>
        <v>0.32032984459251884</v>
      </c>
    </row>
    <row r="10" spans="1:29" x14ac:dyDescent="0.15">
      <c r="A10" s="1">
        <v>300</v>
      </c>
      <c r="B10" s="18">
        <v>588.755</v>
      </c>
      <c r="C10" s="3">
        <f t="shared" si="0"/>
        <v>0.14589280050746384</v>
      </c>
      <c r="K10" s="1">
        <v>300</v>
      </c>
      <c r="L10" s="19">
        <v>588.85500000000002</v>
      </c>
      <c r="M10" s="3">
        <f t="shared" si="1"/>
        <v>0.27275610529658162</v>
      </c>
      <c r="O10" s="1">
        <v>300</v>
      </c>
      <c r="P10" s="18">
        <v>588.88300000000004</v>
      </c>
      <c r="Q10" s="3">
        <f t="shared" si="2"/>
        <v>0.30827783063755193</v>
      </c>
      <c r="S10" s="1">
        <v>300</v>
      </c>
      <c r="T10" s="18">
        <v>588.72350000000006</v>
      </c>
      <c r="U10" s="3">
        <f t="shared" si="3"/>
        <v>0.10593085949898043</v>
      </c>
      <c r="W10" s="1">
        <v>300</v>
      </c>
      <c r="X10" s="18"/>
      <c r="Y10" s="3"/>
      <c r="AA10" s="1">
        <v>300</v>
      </c>
      <c r="AB10" s="18">
        <v>588.76800000000003</v>
      </c>
      <c r="AC10" s="3">
        <f t="shared" si="4"/>
        <v>0.16238503013008809</v>
      </c>
    </row>
    <row r="11" spans="1:29" x14ac:dyDescent="0.15">
      <c r="A11" s="1">
        <v>1500</v>
      </c>
      <c r="B11" s="18">
        <v>588.73199999999997</v>
      </c>
      <c r="C11" s="3">
        <f t="shared" si="0"/>
        <v>0.11671424040594222</v>
      </c>
      <c r="K11" s="1">
        <v>1500</v>
      </c>
      <c r="L11" s="19">
        <v>589.10799999999995</v>
      </c>
      <c r="M11" s="3">
        <f t="shared" si="1"/>
        <v>0.59372026641288667</v>
      </c>
      <c r="O11" s="1">
        <v>1500</v>
      </c>
      <c r="P11" s="18">
        <v>589.17049999999995</v>
      </c>
      <c r="Q11" s="3">
        <f t="shared" si="2"/>
        <v>0.67300983190606722</v>
      </c>
      <c r="S11" s="1">
        <v>1500</v>
      </c>
      <c r="T11" s="18">
        <v>588.79</v>
      </c>
      <c r="U11" s="3">
        <f t="shared" si="3"/>
        <v>0.19029495718360459</v>
      </c>
      <c r="W11" s="1">
        <v>1500</v>
      </c>
      <c r="X11" s="18">
        <v>588.81899999999996</v>
      </c>
      <c r="Y11" s="3">
        <f>((X11-$E$6)/($E$7-$E$6))*4</f>
        <v>0.22708531557243575</v>
      </c>
      <c r="AA11" s="1">
        <v>1500</v>
      </c>
      <c r="AB11" s="18">
        <v>588.81999999999994</v>
      </c>
      <c r="AC11" s="3">
        <f t="shared" si="4"/>
        <v>0.22835394862029665</v>
      </c>
    </row>
    <row r="12" spans="1:29" x14ac:dyDescent="0.15">
      <c r="A12" s="1">
        <v>3600</v>
      </c>
      <c r="B12" s="18">
        <v>588.72399999999993</v>
      </c>
      <c r="C12" s="3">
        <f t="shared" si="0"/>
        <v>0.10656517602276665</v>
      </c>
      <c r="K12" s="1">
        <v>3600</v>
      </c>
      <c r="L12" s="19">
        <v>589.15949999999998</v>
      </c>
      <c r="M12" s="3">
        <f t="shared" si="1"/>
        <v>0.65905486837930904</v>
      </c>
      <c r="O12" s="1">
        <v>3600</v>
      </c>
      <c r="P12" s="18">
        <v>589.33950000000004</v>
      </c>
      <c r="Q12" s="3">
        <f t="shared" si="2"/>
        <v>0.88740881699974994</v>
      </c>
      <c r="S12" s="1">
        <v>3600</v>
      </c>
      <c r="T12" s="18">
        <v>588.81349999999998</v>
      </c>
      <c r="U12" s="3">
        <f t="shared" si="3"/>
        <v>0.22010783380905663</v>
      </c>
      <c r="W12" s="1">
        <v>3600</v>
      </c>
      <c r="X12" s="18">
        <v>588.7355</v>
      </c>
      <c r="Y12" s="3">
        <f>((X12-$E$6)/($E$7-$E$6))*4</f>
        <v>0.12115445607359956</v>
      </c>
      <c r="AA12" s="1">
        <v>3600</v>
      </c>
      <c r="AB12" s="18">
        <v>588.82549999999992</v>
      </c>
      <c r="AC12" s="3">
        <f t="shared" si="4"/>
        <v>0.23533143038367577</v>
      </c>
    </row>
    <row r="13" spans="1:29" x14ac:dyDescent="0.15">
      <c r="A13" s="1">
        <v>7200</v>
      </c>
      <c r="B13" s="18">
        <v>588.74600000000009</v>
      </c>
      <c r="C13" s="3">
        <f t="shared" si="0"/>
        <v>0.13447510307657159</v>
      </c>
      <c r="K13" s="1">
        <v>7200</v>
      </c>
      <c r="L13" s="19">
        <v>589.4190000000001</v>
      </c>
      <c r="M13" s="3">
        <f t="shared" si="1"/>
        <v>0.98826514430714252</v>
      </c>
      <c r="O13" s="1">
        <v>7200</v>
      </c>
      <c r="P13" s="18">
        <v>589.49900000000002</v>
      </c>
      <c r="Q13" s="3">
        <f t="shared" si="2"/>
        <v>1.0897557881383213</v>
      </c>
      <c r="S13" s="1">
        <v>7200</v>
      </c>
      <c r="T13" s="18">
        <v>588.82299999999998</v>
      </c>
      <c r="U13" s="3">
        <f t="shared" si="3"/>
        <v>0.23215984776402354</v>
      </c>
      <c r="W13" s="1">
        <v>7200</v>
      </c>
      <c r="X13" s="18">
        <v>588.74299999999994</v>
      </c>
      <c r="Y13" s="3">
        <f>((X13-$E$6)/($E$7-$E$6))*4</f>
        <v>0.13066920393270046</v>
      </c>
      <c r="AA13" s="1">
        <v>7200</v>
      </c>
      <c r="AB13" s="18">
        <v>588.8275000000001</v>
      </c>
      <c r="AC13" s="3">
        <f t="shared" si="4"/>
        <v>0.237868696479686</v>
      </c>
    </row>
    <row r="14" spans="1:29" x14ac:dyDescent="0.15">
      <c r="A14" s="1">
        <v>14400</v>
      </c>
      <c r="B14" s="18">
        <v>588.74900000000002</v>
      </c>
      <c r="C14" s="3">
        <f t="shared" si="0"/>
        <v>0.13828100222015427</v>
      </c>
      <c r="K14" s="1">
        <v>14400</v>
      </c>
      <c r="L14" s="20">
        <v>589.697</v>
      </c>
      <c r="M14" s="3">
        <f t="shared" si="1"/>
        <v>1.3409451316206911</v>
      </c>
      <c r="O14" s="1">
        <v>14400</v>
      </c>
      <c r="P14" s="18">
        <v>589.6875</v>
      </c>
      <c r="Q14" s="3">
        <f t="shared" si="2"/>
        <v>1.3288931176657242</v>
      </c>
      <c r="S14" s="1">
        <v>14400</v>
      </c>
      <c r="T14" s="18">
        <v>588.86599999999999</v>
      </c>
      <c r="U14" s="3">
        <f t="shared" si="3"/>
        <v>0.28671106882333985</v>
      </c>
      <c r="W14" s="1">
        <v>14400</v>
      </c>
      <c r="X14" s="18">
        <v>588.77599999999995</v>
      </c>
      <c r="Y14" s="3">
        <f>((X14-$E$6)/($E$7-$E$6))*4</f>
        <v>0.17253409451311943</v>
      </c>
      <c r="AA14" s="1">
        <v>14400</v>
      </c>
      <c r="AB14" s="18">
        <v>588.9425</v>
      </c>
      <c r="AC14" s="3">
        <f t="shared" si="4"/>
        <v>0.38376149698700562</v>
      </c>
    </row>
    <row r="25" spans="1:50" x14ac:dyDescent="0.15">
      <c r="A25" s="9" t="s">
        <v>1</v>
      </c>
      <c r="B25" s="10"/>
      <c r="C25" s="10"/>
      <c r="D25" s="10"/>
      <c r="E25" s="10"/>
      <c r="F25" s="10"/>
      <c r="I25" s="11"/>
      <c r="J25" s="9" t="s">
        <v>2</v>
      </c>
      <c r="K25" s="10"/>
      <c r="L25" s="10"/>
      <c r="M25" s="10"/>
      <c r="N25" s="10"/>
      <c r="R25" s="9" t="s">
        <v>3</v>
      </c>
      <c r="S25" s="10"/>
      <c r="T25" s="10"/>
      <c r="U25" s="10"/>
      <c r="V25" s="10"/>
      <c r="W25" s="10"/>
      <c r="AA25" s="9" t="s">
        <v>4</v>
      </c>
      <c r="AB25" s="10"/>
      <c r="AC25" s="10"/>
      <c r="AD25" s="10"/>
      <c r="AE25" s="10"/>
      <c r="AF25" s="10"/>
      <c r="AJ25" s="9" t="s">
        <v>5</v>
      </c>
      <c r="AK25" s="10"/>
      <c r="AL25" s="10"/>
      <c r="AM25" s="10"/>
      <c r="AN25" s="10"/>
      <c r="AO25" s="11"/>
      <c r="AP25" s="11"/>
      <c r="AR25" s="11" t="s">
        <v>6</v>
      </c>
      <c r="AS25" s="10"/>
      <c r="AT25" s="10"/>
      <c r="AU25" s="10"/>
      <c r="AV25" s="10"/>
      <c r="AW25" s="11"/>
      <c r="AX25" s="11"/>
    </row>
    <row r="26" spans="1:50" x14ac:dyDescent="0.15">
      <c r="A26" s="1" t="s">
        <v>7</v>
      </c>
      <c r="B26" s="13" t="s">
        <v>16</v>
      </c>
      <c r="C26" s="13" t="s">
        <v>17</v>
      </c>
      <c r="D26" s="12" t="s">
        <v>18</v>
      </c>
      <c r="E26" s="12" t="s">
        <v>19</v>
      </c>
      <c r="F26" s="13" t="s">
        <v>20</v>
      </c>
      <c r="G26" s="14" t="s">
        <v>21</v>
      </c>
      <c r="H26" s="15" t="s">
        <v>22</v>
      </c>
      <c r="I26" s="11"/>
      <c r="J26" s="1" t="s">
        <v>7</v>
      </c>
      <c r="K26" s="13" t="s">
        <v>16</v>
      </c>
      <c r="L26" s="13" t="s">
        <v>17</v>
      </c>
      <c r="M26" s="12" t="s">
        <v>18</v>
      </c>
      <c r="N26" s="12" t="s">
        <v>19</v>
      </c>
      <c r="O26" s="14" t="s">
        <v>21</v>
      </c>
      <c r="P26" s="15" t="s">
        <v>22</v>
      </c>
      <c r="R26" s="1" t="s">
        <v>7</v>
      </c>
      <c r="S26" s="13" t="s">
        <v>16</v>
      </c>
      <c r="T26" s="13" t="s">
        <v>17</v>
      </c>
      <c r="U26" s="12" t="s">
        <v>18</v>
      </c>
      <c r="V26" s="12" t="s">
        <v>19</v>
      </c>
      <c r="W26" s="13" t="s">
        <v>23</v>
      </c>
      <c r="X26" s="14" t="s">
        <v>21</v>
      </c>
      <c r="Y26" s="15" t="s">
        <v>22</v>
      </c>
      <c r="AA26" s="1" t="s">
        <v>7</v>
      </c>
      <c r="AB26" s="13" t="s">
        <v>16</v>
      </c>
      <c r="AC26" s="13" t="s">
        <v>17</v>
      </c>
      <c r="AD26" s="12" t="s">
        <v>18</v>
      </c>
      <c r="AE26" s="12" t="s">
        <v>19</v>
      </c>
      <c r="AF26" s="13" t="s">
        <v>23</v>
      </c>
      <c r="AG26" s="14" t="s">
        <v>21</v>
      </c>
      <c r="AH26" s="15" t="s">
        <v>22</v>
      </c>
      <c r="AJ26" s="1" t="s">
        <v>7</v>
      </c>
      <c r="AK26" s="13" t="s">
        <v>16</v>
      </c>
      <c r="AL26" s="13" t="s">
        <v>17</v>
      </c>
      <c r="AM26" s="12" t="s">
        <v>18</v>
      </c>
      <c r="AN26" s="12" t="s">
        <v>19</v>
      </c>
      <c r="AO26" s="14" t="s">
        <v>21</v>
      </c>
      <c r="AP26" s="15" t="s">
        <v>22</v>
      </c>
      <c r="AR26" s="1" t="s">
        <v>7</v>
      </c>
      <c r="AS26" s="13" t="s">
        <v>16</v>
      </c>
      <c r="AT26" s="13" t="s">
        <v>17</v>
      </c>
      <c r="AU26" s="12" t="s">
        <v>18</v>
      </c>
      <c r="AV26" s="12" t="s">
        <v>19</v>
      </c>
      <c r="AW26" s="14" t="s">
        <v>21</v>
      </c>
      <c r="AX26" s="15" t="s">
        <v>22</v>
      </c>
    </row>
    <row r="27" spans="1:50" x14ac:dyDescent="0.15">
      <c r="A27" s="1">
        <v>0</v>
      </c>
      <c r="B27" s="16">
        <v>588.66499999999996</v>
      </c>
      <c r="C27" s="16">
        <v>588.63699999999994</v>
      </c>
      <c r="D27" s="16"/>
      <c r="E27" s="16"/>
      <c r="F27" s="16"/>
      <c r="G27" s="7">
        <f t="shared" ref="G27:G35" si="5">AVERAGE(B27:F27)</f>
        <v>588.65099999999995</v>
      </c>
      <c r="H27" s="17">
        <f t="shared" ref="H27:H35" si="6">STDEV(B27:F27)</f>
        <v>1.9798989873237478E-2</v>
      </c>
      <c r="I27" s="11"/>
      <c r="J27" s="1">
        <v>0</v>
      </c>
      <c r="K27" s="16">
        <v>588.71299999999997</v>
      </c>
      <c r="L27" s="16">
        <v>588.82299999999998</v>
      </c>
      <c r="M27" s="16"/>
      <c r="N27" s="16"/>
      <c r="O27" s="7">
        <f t="shared" ref="O27:O35" si="7">AVERAGE(K27:N27)</f>
        <v>588.76800000000003</v>
      </c>
      <c r="P27" s="17">
        <f t="shared" ref="P27:P35" si="8">STDEV(K27:N27)</f>
        <v>7.7781745930529875E-2</v>
      </c>
      <c r="R27" s="1">
        <v>0</v>
      </c>
      <c r="S27" s="16">
        <v>588.64800000000002</v>
      </c>
      <c r="T27" s="16">
        <v>588.64099999999996</v>
      </c>
      <c r="U27" s="16"/>
      <c r="V27" s="16"/>
      <c r="W27" s="16"/>
      <c r="X27" s="7">
        <f t="shared" ref="X27:X35" si="9">AVERAGE(S27:W27)</f>
        <v>588.64449999999999</v>
      </c>
      <c r="Y27" s="17">
        <f t="shared" ref="Y27:Y35" si="10">STDEV(S27:W27)</f>
        <v>4.949747468349564E-3</v>
      </c>
      <c r="AA27" s="1">
        <v>0</v>
      </c>
      <c r="AB27" s="16">
        <v>588.62199999999996</v>
      </c>
      <c r="AC27" s="16">
        <v>588.6</v>
      </c>
      <c r="AD27" s="16"/>
      <c r="AE27" s="16"/>
      <c r="AF27" s="16"/>
      <c r="AG27" s="7">
        <f t="shared" ref="AG27:AG35" si="11">AVERAGE(AB27:AF27)</f>
        <v>588.61099999999999</v>
      </c>
      <c r="AH27" s="17">
        <f t="shared" ref="AH27:AH35" si="12">STDEV(AB27:AF27)</f>
        <v>1.5556349186057743E-2</v>
      </c>
      <c r="AJ27" s="1">
        <v>0</v>
      </c>
      <c r="AK27" s="16">
        <v>588.70699999999999</v>
      </c>
      <c r="AL27" s="16">
        <v>588.63400000000001</v>
      </c>
      <c r="AM27" s="16"/>
      <c r="AN27" s="16"/>
      <c r="AO27" s="7">
        <f t="shared" ref="AO27:AO35" si="13">AVERAGE(AK27:AN27)</f>
        <v>588.67049999999995</v>
      </c>
      <c r="AP27" s="17">
        <f t="shared" ref="AP27:AP35" si="14">STDEV(AK27:AN27)</f>
        <v>5.1618795026603173E-2</v>
      </c>
      <c r="AR27" s="1">
        <v>0</v>
      </c>
      <c r="AS27" s="16">
        <v>588.70399999999995</v>
      </c>
      <c r="AT27" s="16">
        <v>588.65</v>
      </c>
      <c r="AU27" s="16"/>
      <c r="AV27" s="16"/>
      <c r="AW27" s="7">
        <f t="shared" ref="AW27:AW35" si="15">AVERAGE(AS27:AV27)</f>
        <v>588.67699999999991</v>
      </c>
      <c r="AX27" s="17">
        <f t="shared" ref="AX27:AX35" si="16">STDEV(AS27:AV27)</f>
        <v>3.8183766184054918E-2</v>
      </c>
    </row>
    <row r="28" spans="1:50" x14ac:dyDescent="0.15">
      <c r="A28" s="1">
        <v>30</v>
      </c>
      <c r="B28" s="16">
        <v>588.74199999999996</v>
      </c>
      <c r="C28" s="16">
        <v>588.70000000000005</v>
      </c>
      <c r="D28" s="16"/>
      <c r="E28" s="16"/>
      <c r="F28" s="16"/>
      <c r="G28" s="7">
        <f t="shared" si="5"/>
        <v>588.721</v>
      </c>
      <c r="H28" s="17">
        <f t="shared" si="6"/>
        <v>2.969848480977583E-2</v>
      </c>
      <c r="I28" s="11"/>
      <c r="J28" s="1">
        <v>30</v>
      </c>
      <c r="K28" s="16">
        <v>588.79</v>
      </c>
      <c r="L28" s="16"/>
      <c r="M28" s="16"/>
      <c r="N28" s="16"/>
      <c r="O28" s="7">
        <f t="shared" si="7"/>
        <v>588.79</v>
      </c>
      <c r="P28" s="17" t="e">
        <f t="shared" si="8"/>
        <v>#DIV/0!</v>
      </c>
      <c r="R28" s="1">
        <v>30</v>
      </c>
      <c r="S28" s="16">
        <v>588.73699999999997</v>
      </c>
      <c r="T28" s="16">
        <v>588.71</v>
      </c>
      <c r="U28" s="16"/>
      <c r="V28" s="16"/>
      <c r="W28" s="16"/>
      <c r="X28" s="7">
        <f t="shared" si="9"/>
        <v>588.72350000000006</v>
      </c>
      <c r="Y28" s="17">
        <f t="shared" si="10"/>
        <v>1.9091883091987265E-2</v>
      </c>
      <c r="AA28" s="1">
        <v>30</v>
      </c>
      <c r="AB28" s="16">
        <v>588.78800000000001</v>
      </c>
      <c r="AC28" s="16">
        <v>588.73199999999997</v>
      </c>
      <c r="AD28" s="16"/>
      <c r="AE28" s="16"/>
      <c r="AF28" s="16"/>
      <c r="AG28" s="7">
        <f t="shared" si="11"/>
        <v>588.76</v>
      </c>
      <c r="AH28" s="17">
        <f t="shared" si="12"/>
        <v>3.9597979746474957E-2</v>
      </c>
      <c r="AJ28" s="1">
        <v>30</v>
      </c>
      <c r="AK28" s="16">
        <v>588.64700000000005</v>
      </c>
      <c r="AL28" s="16">
        <v>588.68700000000001</v>
      </c>
      <c r="AM28" s="16"/>
      <c r="AN28" s="16"/>
      <c r="AO28" s="7">
        <f t="shared" si="13"/>
        <v>588.66700000000003</v>
      </c>
      <c r="AP28" s="17">
        <f t="shared" si="14"/>
        <v>2.8284271247436175E-2</v>
      </c>
      <c r="AR28" s="1">
        <v>30</v>
      </c>
      <c r="AS28" s="16">
        <v>588.78</v>
      </c>
      <c r="AT28" s="16">
        <v>588.73599999999999</v>
      </c>
      <c r="AU28" s="16"/>
      <c r="AV28" s="16"/>
      <c r="AW28" s="7">
        <f t="shared" si="15"/>
        <v>588.75800000000004</v>
      </c>
      <c r="AX28" s="17">
        <f t="shared" si="16"/>
        <v>3.1112698372195872E-2</v>
      </c>
    </row>
    <row r="29" spans="1:50" x14ac:dyDescent="0.15">
      <c r="A29" s="1">
        <v>45</v>
      </c>
      <c r="B29" s="16">
        <v>588.74900000000002</v>
      </c>
      <c r="C29" s="16">
        <v>588.73599999999999</v>
      </c>
      <c r="D29" s="16"/>
      <c r="E29" s="16"/>
      <c r="F29" s="16"/>
      <c r="G29" s="7">
        <f t="shared" si="5"/>
        <v>588.74250000000006</v>
      </c>
      <c r="H29" s="17">
        <f t="shared" si="6"/>
        <v>9.1923881554489134E-3</v>
      </c>
      <c r="I29" s="11"/>
      <c r="J29" s="1">
        <v>45</v>
      </c>
      <c r="K29" s="16">
        <v>588.923</v>
      </c>
      <c r="M29" s="16"/>
      <c r="N29" s="16"/>
      <c r="O29" s="7">
        <f t="shared" si="7"/>
        <v>588.923</v>
      </c>
      <c r="P29" s="17" t="e">
        <f t="shared" si="8"/>
        <v>#DIV/0!</v>
      </c>
      <c r="R29" s="1">
        <v>45</v>
      </c>
      <c r="S29" s="16">
        <v>588.75</v>
      </c>
      <c r="T29" s="16">
        <v>588.73500000000001</v>
      </c>
      <c r="U29" s="16"/>
      <c r="V29" s="16"/>
      <c r="W29" s="16"/>
      <c r="X29" s="7">
        <f t="shared" si="9"/>
        <v>588.74250000000006</v>
      </c>
      <c r="Y29" s="17">
        <f t="shared" si="10"/>
        <v>1.0606601717788567E-2</v>
      </c>
      <c r="AA29" s="1">
        <v>45</v>
      </c>
      <c r="AB29" s="16">
        <v>588.80100000000004</v>
      </c>
      <c r="AC29" s="16">
        <v>588.74800000000005</v>
      </c>
      <c r="AD29" s="16"/>
      <c r="AE29" s="16"/>
      <c r="AF29" s="16"/>
      <c r="AG29" s="7">
        <f t="shared" si="11"/>
        <v>588.77449999999999</v>
      </c>
      <c r="AH29" s="17">
        <f t="shared" si="12"/>
        <v>3.7476659402885089E-2</v>
      </c>
      <c r="AJ29" s="1">
        <v>45</v>
      </c>
      <c r="AK29" s="16">
        <v>588.66600000000005</v>
      </c>
      <c r="AL29" s="16">
        <v>588.68399999999997</v>
      </c>
      <c r="AM29" s="16"/>
      <c r="AN29" s="16"/>
      <c r="AO29" s="7">
        <f t="shared" si="13"/>
        <v>588.67499999999995</v>
      </c>
      <c r="AP29" s="17">
        <f t="shared" si="14"/>
        <v>1.2727922061298046E-2</v>
      </c>
      <c r="AR29" s="1">
        <v>45</v>
      </c>
      <c r="AS29" s="16">
        <v>588.84199999999998</v>
      </c>
      <c r="AT29" s="16">
        <v>588.75800000000004</v>
      </c>
      <c r="AU29" s="16"/>
      <c r="AV29" s="16"/>
      <c r="AW29" s="7">
        <f t="shared" si="15"/>
        <v>588.79999999999995</v>
      </c>
      <c r="AX29" s="17">
        <f t="shared" si="16"/>
        <v>5.9396969619632048E-2</v>
      </c>
    </row>
    <row r="30" spans="1:50" x14ac:dyDescent="0.15">
      <c r="A30" s="1">
        <v>60</v>
      </c>
      <c r="B30" s="16">
        <v>588.78</v>
      </c>
      <c r="C30" s="16">
        <v>588.71799999999996</v>
      </c>
      <c r="D30" s="16"/>
      <c r="E30" s="16"/>
      <c r="F30" s="16"/>
      <c r="G30" s="7">
        <f t="shared" si="5"/>
        <v>588.74900000000002</v>
      </c>
      <c r="H30" s="17">
        <f t="shared" si="6"/>
        <v>4.3840620433574305E-2</v>
      </c>
      <c r="I30" s="11"/>
      <c r="J30" s="1">
        <v>60</v>
      </c>
      <c r="K30" s="16">
        <v>588.904</v>
      </c>
      <c r="L30" s="16">
        <v>588.81200000000001</v>
      </c>
      <c r="M30" s="16"/>
      <c r="N30" s="16"/>
      <c r="O30" s="7">
        <f t="shared" si="7"/>
        <v>588.85799999999995</v>
      </c>
      <c r="P30" s="17">
        <f t="shared" si="8"/>
        <v>6.5053823869151442E-2</v>
      </c>
      <c r="R30" s="1">
        <v>60</v>
      </c>
      <c r="S30" s="16">
        <v>588.76400000000001</v>
      </c>
      <c r="T30" s="16">
        <v>588.88599999999997</v>
      </c>
      <c r="U30" s="16"/>
      <c r="V30" s="16"/>
      <c r="W30" s="16"/>
      <c r="X30" s="7">
        <f t="shared" si="9"/>
        <v>588.82500000000005</v>
      </c>
      <c r="Y30" s="17">
        <f t="shared" si="10"/>
        <v>8.6267027304728572E-2</v>
      </c>
      <c r="AA30" s="1">
        <v>60</v>
      </c>
      <c r="AB30" s="16">
        <v>588.76700000000005</v>
      </c>
      <c r="AC30" s="16">
        <v>588.69899999999996</v>
      </c>
      <c r="AD30" s="16"/>
      <c r="AE30" s="16"/>
      <c r="AF30" s="16"/>
      <c r="AG30" s="7">
        <f t="shared" si="11"/>
        <v>588.73299999999995</v>
      </c>
      <c r="AH30" s="17">
        <f t="shared" si="12"/>
        <v>4.8083261120754048E-2</v>
      </c>
      <c r="AJ30" s="1">
        <v>60</v>
      </c>
      <c r="AK30" s="16">
        <v>588.74</v>
      </c>
      <c r="AL30" s="16">
        <v>588.702</v>
      </c>
      <c r="AM30" s="16"/>
      <c r="AN30" s="16"/>
      <c r="AO30" s="7">
        <f t="shared" si="13"/>
        <v>588.721</v>
      </c>
      <c r="AP30" s="17">
        <f t="shared" si="14"/>
        <v>2.6870057685096524E-2</v>
      </c>
      <c r="AR30" s="1">
        <v>60</v>
      </c>
      <c r="AS30" s="16">
        <v>588.82500000000005</v>
      </c>
      <c r="AT30" s="16">
        <v>588.96</v>
      </c>
      <c r="AU30" s="16"/>
      <c r="AV30" s="16"/>
      <c r="AW30" s="7">
        <f t="shared" si="15"/>
        <v>588.89250000000004</v>
      </c>
      <c r="AX30" s="17">
        <f t="shared" si="16"/>
        <v>9.5459415460177485E-2</v>
      </c>
    </row>
    <row r="31" spans="1:50" x14ac:dyDescent="0.15">
      <c r="A31" s="1">
        <v>300</v>
      </c>
      <c r="B31" s="16">
        <v>588.79899999999998</v>
      </c>
      <c r="C31" s="16">
        <v>588.71100000000001</v>
      </c>
      <c r="D31" s="16"/>
      <c r="E31" s="16"/>
      <c r="F31" s="16"/>
      <c r="G31" s="7">
        <f t="shared" si="5"/>
        <v>588.755</v>
      </c>
      <c r="H31" s="17">
        <f t="shared" si="6"/>
        <v>6.2225396744391745E-2</v>
      </c>
      <c r="I31" s="11"/>
      <c r="J31" s="1">
        <v>300</v>
      </c>
      <c r="K31" s="16">
        <v>588.85500000000002</v>
      </c>
      <c r="M31" s="16"/>
      <c r="N31" s="16"/>
      <c r="O31" s="7">
        <f t="shared" si="7"/>
        <v>588.85500000000002</v>
      </c>
      <c r="P31" s="17" t="e">
        <f t="shared" si="8"/>
        <v>#DIV/0!</v>
      </c>
      <c r="R31" s="1">
        <v>300</v>
      </c>
      <c r="S31" s="16">
        <v>588.81799999999998</v>
      </c>
      <c r="T31" s="16">
        <v>588.94799999999998</v>
      </c>
      <c r="U31" s="16"/>
      <c r="V31" s="16"/>
      <c r="W31" s="16"/>
      <c r="X31" s="7">
        <f t="shared" si="9"/>
        <v>588.88300000000004</v>
      </c>
      <c r="Y31" s="17">
        <f t="shared" si="10"/>
        <v>9.1923881554247966E-2</v>
      </c>
      <c r="AA31" s="1">
        <v>300</v>
      </c>
      <c r="AB31" s="16">
        <v>588.73400000000004</v>
      </c>
      <c r="AC31" s="16">
        <v>588.71299999999997</v>
      </c>
      <c r="AD31" s="16"/>
      <c r="AE31" s="16"/>
      <c r="AF31" s="16"/>
      <c r="AG31" s="7">
        <f t="shared" si="11"/>
        <v>588.72350000000006</v>
      </c>
      <c r="AH31" s="17">
        <f t="shared" si="12"/>
        <v>1.4849242404968304E-2</v>
      </c>
      <c r="AJ31" s="1">
        <v>300</v>
      </c>
      <c r="AK31" s="16"/>
      <c r="AL31" s="16"/>
      <c r="AM31" s="16"/>
      <c r="AN31" s="16"/>
      <c r="AO31" s="7" t="e">
        <f t="shared" si="13"/>
        <v>#DIV/0!</v>
      </c>
      <c r="AP31" s="17" t="e">
        <f t="shared" si="14"/>
        <v>#DIV/0!</v>
      </c>
      <c r="AR31" s="1">
        <v>300</v>
      </c>
      <c r="AS31" s="16"/>
      <c r="AT31" s="16">
        <v>588.76800000000003</v>
      </c>
      <c r="AU31" s="16"/>
      <c r="AV31" s="16"/>
      <c r="AW31" s="7">
        <f t="shared" si="15"/>
        <v>588.76800000000003</v>
      </c>
      <c r="AX31" s="17" t="e">
        <f t="shared" si="16"/>
        <v>#DIV/0!</v>
      </c>
    </row>
    <row r="32" spans="1:50" x14ac:dyDescent="0.15">
      <c r="A32" s="1">
        <v>1500</v>
      </c>
      <c r="B32" s="16">
        <v>588.73800000000006</v>
      </c>
      <c r="C32" s="16">
        <v>588.726</v>
      </c>
      <c r="D32" s="16"/>
      <c r="E32" s="16"/>
      <c r="F32" s="16"/>
      <c r="G32" s="7">
        <f t="shared" si="5"/>
        <v>588.73199999999997</v>
      </c>
      <c r="H32" s="17">
        <f t="shared" si="6"/>
        <v>8.4852813742790859E-3</v>
      </c>
      <c r="I32" s="11"/>
      <c r="J32" s="1">
        <v>1500</v>
      </c>
      <c r="K32" s="16">
        <v>589.10799999999995</v>
      </c>
      <c r="L32" s="16"/>
      <c r="M32" s="16"/>
      <c r="N32" s="16"/>
      <c r="O32" s="7">
        <f t="shared" si="7"/>
        <v>589.10799999999995</v>
      </c>
      <c r="P32" s="17" t="e">
        <f t="shared" si="8"/>
        <v>#DIV/0!</v>
      </c>
      <c r="R32" s="1">
        <v>1500</v>
      </c>
      <c r="S32" s="16">
        <v>589.053</v>
      </c>
      <c r="T32" s="16">
        <v>589.28800000000001</v>
      </c>
      <c r="U32" s="16"/>
      <c r="V32" s="16"/>
      <c r="W32" s="16"/>
      <c r="X32" s="7">
        <f t="shared" si="9"/>
        <v>589.17049999999995</v>
      </c>
      <c r="Y32" s="17">
        <f t="shared" si="10"/>
        <v>0.16617009357884832</v>
      </c>
      <c r="AA32" s="1">
        <v>1500</v>
      </c>
      <c r="AB32" s="16">
        <v>588.85500000000002</v>
      </c>
      <c r="AC32" s="16">
        <v>588.72500000000002</v>
      </c>
      <c r="AD32" s="16"/>
      <c r="AE32" s="16"/>
      <c r="AF32" s="16"/>
      <c r="AG32" s="7">
        <f t="shared" si="11"/>
        <v>588.79</v>
      </c>
      <c r="AH32" s="17">
        <f t="shared" si="12"/>
        <v>9.1923881554247966E-2</v>
      </c>
      <c r="AJ32" s="1">
        <v>1500</v>
      </c>
      <c r="AK32" s="16">
        <v>588.923</v>
      </c>
      <c r="AL32" s="16">
        <v>588.71500000000003</v>
      </c>
      <c r="AM32" s="16"/>
      <c r="AN32" s="16"/>
      <c r="AO32" s="7">
        <f t="shared" si="13"/>
        <v>588.81899999999996</v>
      </c>
      <c r="AP32" s="17">
        <f t="shared" si="14"/>
        <v>0.14707821048678066</v>
      </c>
      <c r="AR32" s="1">
        <v>1500</v>
      </c>
      <c r="AS32" s="16">
        <v>588.78</v>
      </c>
      <c r="AT32" s="16">
        <v>588.86</v>
      </c>
      <c r="AU32" s="16"/>
      <c r="AV32" s="16"/>
      <c r="AW32" s="7">
        <f t="shared" si="15"/>
        <v>588.81999999999994</v>
      </c>
      <c r="AX32" s="17">
        <f t="shared" si="16"/>
        <v>5.6568542494952738E-2</v>
      </c>
    </row>
    <row r="33" spans="1:50" x14ac:dyDescent="0.15">
      <c r="A33" s="1">
        <v>3600</v>
      </c>
      <c r="B33" s="16">
        <v>588.74</v>
      </c>
      <c r="C33" s="16">
        <v>588.70799999999997</v>
      </c>
      <c r="D33" s="16"/>
      <c r="E33" s="16"/>
      <c r="F33" s="16"/>
      <c r="G33" s="7">
        <f t="shared" si="5"/>
        <v>588.72399999999993</v>
      </c>
      <c r="H33" s="17">
        <f t="shared" si="6"/>
        <v>2.2627416997997175E-2</v>
      </c>
      <c r="I33" s="11"/>
      <c r="J33" s="1">
        <v>3600</v>
      </c>
      <c r="K33" s="16">
        <v>589.35799999999995</v>
      </c>
      <c r="L33" s="16">
        <v>588.96100000000001</v>
      </c>
      <c r="M33" s="16"/>
      <c r="N33" s="16"/>
      <c r="O33" s="7">
        <f t="shared" si="7"/>
        <v>589.15949999999998</v>
      </c>
      <c r="P33" s="17">
        <f t="shared" si="8"/>
        <v>0.28072139213101305</v>
      </c>
      <c r="R33" s="1">
        <v>3600</v>
      </c>
      <c r="S33" s="16">
        <v>589.33699999999999</v>
      </c>
      <c r="T33" s="16">
        <v>589.34199999999998</v>
      </c>
      <c r="U33" s="16"/>
      <c r="V33" s="16"/>
      <c r="W33" s="16"/>
      <c r="X33" s="7">
        <f t="shared" si="9"/>
        <v>589.33950000000004</v>
      </c>
      <c r="Y33" s="17">
        <f t="shared" si="10"/>
        <v>3.5355339059295219E-3</v>
      </c>
      <c r="AA33" s="1">
        <v>3600</v>
      </c>
      <c r="AB33" s="16">
        <v>588.82100000000003</v>
      </c>
      <c r="AC33" s="16">
        <v>588.80600000000004</v>
      </c>
      <c r="AD33" s="16"/>
      <c r="AE33" s="16"/>
      <c r="AF33" s="16"/>
      <c r="AG33" s="7">
        <f t="shared" si="11"/>
        <v>588.81349999999998</v>
      </c>
      <c r="AH33" s="17">
        <f t="shared" si="12"/>
        <v>1.0606601717788567E-2</v>
      </c>
      <c r="AJ33" s="1">
        <v>3600</v>
      </c>
      <c r="AK33" s="16">
        <v>588.75699999999995</v>
      </c>
      <c r="AL33" s="16">
        <v>588.71400000000006</v>
      </c>
      <c r="AM33" s="16"/>
      <c r="AN33" s="16"/>
      <c r="AO33" s="7">
        <f t="shared" si="13"/>
        <v>588.7355</v>
      </c>
      <c r="AP33" s="17">
        <f t="shared" si="14"/>
        <v>3.0405591590945656E-2</v>
      </c>
      <c r="AR33" s="1">
        <v>3600</v>
      </c>
      <c r="AS33" s="16">
        <v>588.89599999999996</v>
      </c>
      <c r="AT33" s="16">
        <v>588.755</v>
      </c>
      <c r="AU33" s="16"/>
      <c r="AV33" s="16"/>
      <c r="AW33" s="7">
        <f t="shared" si="15"/>
        <v>588.82549999999992</v>
      </c>
      <c r="AX33" s="17">
        <f t="shared" si="16"/>
        <v>9.9702056147276827E-2</v>
      </c>
    </row>
    <row r="34" spans="1:50" x14ac:dyDescent="0.15">
      <c r="A34" s="1">
        <v>7200</v>
      </c>
      <c r="B34" s="16">
        <v>588.74800000000005</v>
      </c>
      <c r="C34" s="16">
        <v>588.74400000000003</v>
      </c>
      <c r="D34" s="16"/>
      <c r="E34" s="16"/>
      <c r="F34" s="16"/>
      <c r="G34" s="7">
        <f t="shared" si="5"/>
        <v>588.74600000000009</v>
      </c>
      <c r="H34" s="17">
        <f t="shared" si="6"/>
        <v>2.8284271247596953E-3</v>
      </c>
      <c r="I34" s="11"/>
      <c r="J34" s="1">
        <v>7200</v>
      </c>
      <c r="K34" s="16">
        <v>589.54700000000003</v>
      </c>
      <c r="L34" s="16">
        <v>589.29100000000005</v>
      </c>
      <c r="M34" s="16"/>
      <c r="N34" s="16"/>
      <c r="O34" s="7">
        <f t="shared" si="7"/>
        <v>589.4190000000001</v>
      </c>
      <c r="P34" s="17">
        <f t="shared" si="8"/>
        <v>0.18101933598373623</v>
      </c>
      <c r="R34" s="1">
        <v>7200</v>
      </c>
      <c r="S34" s="16">
        <v>589.70399999999995</v>
      </c>
      <c r="T34" s="16">
        <v>589.29399999999998</v>
      </c>
      <c r="U34" s="16"/>
      <c r="V34" s="16"/>
      <c r="W34" s="16"/>
      <c r="X34" s="7">
        <f t="shared" si="9"/>
        <v>589.49900000000002</v>
      </c>
      <c r="Y34" s="17">
        <f t="shared" si="10"/>
        <v>0.28991378028646198</v>
      </c>
      <c r="AA34" s="1">
        <v>7200</v>
      </c>
      <c r="AB34" s="16">
        <v>588.88099999999997</v>
      </c>
      <c r="AC34" s="16">
        <v>588.76499999999999</v>
      </c>
      <c r="AD34" s="16"/>
      <c r="AE34" s="16"/>
      <c r="AF34" s="16"/>
      <c r="AG34" s="7">
        <f t="shared" si="11"/>
        <v>588.82299999999998</v>
      </c>
      <c r="AH34" s="17">
        <f t="shared" si="12"/>
        <v>8.2024386617629216E-2</v>
      </c>
      <c r="AJ34" s="1">
        <v>7200</v>
      </c>
      <c r="AK34" s="16">
        <v>588.73199999999997</v>
      </c>
      <c r="AL34" s="16">
        <v>588.75400000000002</v>
      </c>
      <c r="AM34" s="16"/>
      <c r="AN34" s="16"/>
      <c r="AO34" s="7">
        <f t="shared" si="13"/>
        <v>588.74299999999994</v>
      </c>
      <c r="AP34" s="17">
        <f t="shared" si="14"/>
        <v>1.5556349186138132E-2</v>
      </c>
      <c r="AR34" s="1">
        <v>7200</v>
      </c>
      <c r="AS34" s="16">
        <v>588.85900000000004</v>
      </c>
      <c r="AT34" s="16">
        <v>588.79600000000005</v>
      </c>
      <c r="AU34" s="16"/>
      <c r="AV34" s="16"/>
      <c r="AW34" s="7">
        <f t="shared" si="15"/>
        <v>588.8275000000001</v>
      </c>
      <c r="AX34" s="17">
        <f t="shared" si="16"/>
        <v>4.4547727214744134E-2</v>
      </c>
    </row>
    <row r="35" spans="1:50" x14ac:dyDescent="0.15">
      <c r="A35" s="1">
        <v>14400</v>
      </c>
      <c r="B35" s="16">
        <v>588.77099999999996</v>
      </c>
      <c r="C35" s="16">
        <v>588.72699999999998</v>
      </c>
      <c r="D35" s="16"/>
      <c r="E35" s="16"/>
      <c r="F35" s="16"/>
      <c r="G35" s="7">
        <f t="shared" si="5"/>
        <v>588.74900000000002</v>
      </c>
      <c r="H35" s="17">
        <f t="shared" si="6"/>
        <v>3.1112698372195872E-2</v>
      </c>
      <c r="I35" s="11"/>
      <c r="J35" s="1">
        <v>14400</v>
      </c>
      <c r="K35" s="16">
        <v>589.697</v>
      </c>
      <c r="L35" s="16"/>
      <c r="M35" s="16"/>
      <c r="N35" s="16"/>
      <c r="O35" s="7">
        <f t="shared" si="7"/>
        <v>589.697</v>
      </c>
      <c r="P35" s="17" t="e">
        <f t="shared" si="8"/>
        <v>#DIV/0!</v>
      </c>
      <c r="R35" s="1">
        <v>14400</v>
      </c>
      <c r="S35" s="16">
        <v>589.62</v>
      </c>
      <c r="T35" s="16">
        <v>589.755</v>
      </c>
      <c r="U35" s="16"/>
      <c r="V35" s="16"/>
      <c r="W35" s="16"/>
      <c r="X35" s="7">
        <f t="shared" si="9"/>
        <v>589.6875</v>
      </c>
      <c r="Y35" s="17">
        <f t="shared" si="10"/>
        <v>9.5459415460177485E-2</v>
      </c>
      <c r="AA35" s="1">
        <v>14400</v>
      </c>
      <c r="AB35" s="16">
        <v>589.02300000000002</v>
      </c>
      <c r="AC35" s="16">
        <v>588.70899999999995</v>
      </c>
      <c r="AD35" s="16"/>
      <c r="AE35" s="16"/>
      <c r="AF35" s="16"/>
      <c r="AG35" s="7">
        <f t="shared" si="11"/>
        <v>588.86599999999999</v>
      </c>
      <c r="AH35" s="17">
        <f t="shared" si="12"/>
        <v>0.22203152929263123</v>
      </c>
      <c r="AJ35" s="1">
        <v>14400</v>
      </c>
      <c r="AK35" s="16">
        <v>588.79499999999996</v>
      </c>
      <c r="AL35" s="16">
        <v>588.75699999999995</v>
      </c>
      <c r="AM35" s="16"/>
      <c r="AN35" s="16"/>
      <c r="AO35" s="7">
        <f t="shared" si="13"/>
        <v>588.77599999999995</v>
      </c>
      <c r="AP35" s="17">
        <f t="shared" si="14"/>
        <v>2.6870057685096524E-2</v>
      </c>
      <c r="AR35" s="1">
        <v>14400</v>
      </c>
      <c r="AS35" s="16">
        <v>588.92999999999995</v>
      </c>
      <c r="AT35" s="16">
        <v>588.95500000000004</v>
      </c>
      <c r="AU35" s="16"/>
      <c r="AV35" s="16"/>
      <c r="AW35" s="7">
        <f t="shared" si="15"/>
        <v>588.9425</v>
      </c>
      <c r="AX35" s="17">
        <f t="shared" si="16"/>
        <v>1.7677669529727998E-2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structuralproteomics</dc:creator>
  <cp:lastModifiedBy>Microsoft Office User</cp:lastModifiedBy>
  <dcterms:created xsi:type="dcterms:W3CDTF">2011-03-17T11:26:28Z</dcterms:created>
  <dcterms:modified xsi:type="dcterms:W3CDTF">2021-08-26T02:11:30Z</dcterms:modified>
</cp:coreProperties>
</file>