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2.สอน ExcelSoEz\"/>
    </mc:Choice>
  </mc:AlternateContent>
  <xr:revisionPtr revIDLastSave="0" documentId="13_ncr:1_{F46E466C-4B85-40ED-87B2-A632DAB52587}" xr6:coauthVersionLast="47" xr6:coauthVersionMax="47" xr10:uidLastSave="{00000000-0000-0000-0000-000000000000}"/>
  <bookViews>
    <workbookView xWindow="-110" yWindow="-110" windowWidth="19420" windowHeight="10420" xr2:uid="{42E96107-C14D-422E-888F-597208152C41}"/>
  </bookViews>
  <sheets>
    <sheet name="1.Dashboard" sheetId="3" r:id="rId1"/>
    <sheet name="2.Product" sheetId="1" r:id="rId2"/>
    <sheet name="3.Supplier" sheetId="2" r:id="rId3"/>
    <sheet name="4.Status" sheetId="4" r:id="rId4"/>
    <sheet name="About me" sheetId="5" r:id="rId5"/>
  </sheets>
  <definedNames>
    <definedName name="_xlnm._FilterDatabase" localSheetId="1" hidden="1">'2.Product'!$A$2:$J$102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T3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3" i="1"/>
  <c r="N3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G3" i="1" l="1"/>
  <c r="G26" i="1"/>
  <c r="O26" i="1" s="1"/>
  <c r="G7" i="1"/>
  <c r="O7" i="1" s="1"/>
  <c r="G98" i="1"/>
  <c r="O98" i="1" s="1"/>
  <c r="G90" i="1"/>
  <c r="O90" i="1" s="1"/>
  <c r="G82" i="1"/>
  <c r="O82" i="1" s="1"/>
  <c r="G74" i="1"/>
  <c r="O74" i="1" s="1"/>
  <c r="G66" i="1"/>
  <c r="O66" i="1" s="1"/>
  <c r="G58" i="1"/>
  <c r="O58" i="1" s="1"/>
  <c r="G50" i="1"/>
  <c r="O50" i="1" s="1"/>
  <c r="G42" i="1"/>
  <c r="O42" i="1" s="1"/>
  <c r="G11" i="1"/>
  <c r="O11" i="1" s="1"/>
  <c r="G83" i="1"/>
  <c r="O83" i="1" s="1"/>
  <c r="G51" i="1"/>
  <c r="O51" i="1" s="1"/>
  <c r="G43" i="1"/>
  <c r="O43" i="1" s="1"/>
  <c r="G35" i="1"/>
  <c r="O35" i="1" s="1"/>
  <c r="G27" i="1"/>
  <c r="O27" i="1" s="1"/>
  <c r="G19" i="1"/>
  <c r="O19" i="1" s="1"/>
  <c r="G96" i="1"/>
  <c r="O96" i="1" s="1"/>
  <c r="G88" i="1"/>
  <c r="O88" i="1" s="1"/>
  <c r="G80" i="1"/>
  <c r="O80" i="1" s="1"/>
  <c r="G72" i="1"/>
  <c r="O72" i="1" s="1"/>
  <c r="G75" i="1"/>
  <c r="O75" i="1" s="1"/>
  <c r="G91" i="1"/>
  <c r="O91" i="1" s="1"/>
  <c r="G59" i="1"/>
  <c r="O59" i="1" s="1"/>
  <c r="G99" i="1"/>
  <c r="O99" i="1" s="1"/>
  <c r="G67" i="1"/>
  <c r="O67" i="1" s="1"/>
  <c r="G100" i="1"/>
  <c r="O100" i="1" s="1"/>
  <c r="G92" i="1"/>
  <c r="O92" i="1" s="1"/>
  <c r="G34" i="1"/>
  <c r="O34" i="1" s="1"/>
  <c r="G18" i="1"/>
  <c r="O18" i="1" s="1"/>
  <c r="G10" i="1"/>
  <c r="O10" i="1" s="1"/>
  <c r="G97" i="1"/>
  <c r="O97" i="1" s="1"/>
  <c r="G89" i="1"/>
  <c r="O89" i="1" s="1"/>
  <c r="G81" i="1"/>
  <c r="O81" i="1" s="1"/>
  <c r="G73" i="1"/>
  <c r="O73" i="1" s="1"/>
  <c r="G65" i="1"/>
  <c r="O65" i="1" s="1"/>
  <c r="G57" i="1"/>
  <c r="O57" i="1" s="1"/>
  <c r="G49" i="1"/>
  <c r="O49" i="1" s="1"/>
  <c r="G41" i="1"/>
  <c r="O41" i="1" s="1"/>
  <c r="G33" i="1"/>
  <c r="O33" i="1" s="1"/>
  <c r="G25" i="1"/>
  <c r="O25" i="1" s="1"/>
  <c r="G17" i="1"/>
  <c r="O17" i="1" s="1"/>
  <c r="G9" i="1"/>
  <c r="O9" i="1" s="1"/>
  <c r="G64" i="1"/>
  <c r="O64" i="1" s="1"/>
  <c r="G56" i="1"/>
  <c r="O56" i="1" s="1"/>
  <c r="G48" i="1"/>
  <c r="O48" i="1" s="1"/>
  <c r="G40" i="1"/>
  <c r="O40" i="1" s="1"/>
  <c r="G32" i="1"/>
  <c r="O32" i="1" s="1"/>
  <c r="G24" i="1"/>
  <c r="O24" i="1" s="1"/>
  <c r="G16" i="1"/>
  <c r="O16" i="1" s="1"/>
  <c r="G8" i="1"/>
  <c r="O8" i="1" s="1"/>
  <c r="G95" i="1"/>
  <c r="O95" i="1" s="1"/>
  <c r="G87" i="1"/>
  <c r="O87" i="1" s="1"/>
  <c r="G79" i="1"/>
  <c r="O79" i="1" s="1"/>
  <c r="G71" i="1"/>
  <c r="O71" i="1" s="1"/>
  <c r="G63" i="1"/>
  <c r="O63" i="1" s="1"/>
  <c r="G55" i="1"/>
  <c r="O55" i="1" s="1"/>
  <c r="G47" i="1"/>
  <c r="O47" i="1" s="1"/>
  <c r="G39" i="1"/>
  <c r="O39" i="1" s="1"/>
  <c r="G31" i="1"/>
  <c r="O31" i="1" s="1"/>
  <c r="G23" i="1"/>
  <c r="O23" i="1" s="1"/>
  <c r="G15" i="1"/>
  <c r="O15" i="1" s="1"/>
  <c r="G102" i="1"/>
  <c r="O102" i="1" s="1"/>
  <c r="G94" i="1"/>
  <c r="O94" i="1" s="1"/>
  <c r="G86" i="1"/>
  <c r="O86" i="1" s="1"/>
  <c r="G78" i="1"/>
  <c r="O78" i="1" s="1"/>
  <c r="G70" i="1"/>
  <c r="O70" i="1" s="1"/>
  <c r="G62" i="1"/>
  <c r="O62" i="1" s="1"/>
  <c r="G54" i="1"/>
  <c r="O54" i="1" s="1"/>
  <c r="G46" i="1"/>
  <c r="O46" i="1" s="1"/>
  <c r="G38" i="1"/>
  <c r="O38" i="1" s="1"/>
  <c r="G30" i="1"/>
  <c r="O30" i="1" s="1"/>
  <c r="G22" i="1"/>
  <c r="O22" i="1" s="1"/>
  <c r="G14" i="1"/>
  <c r="O14" i="1" s="1"/>
  <c r="G6" i="1"/>
  <c r="G101" i="1"/>
  <c r="O101" i="1" s="1"/>
  <c r="G93" i="1"/>
  <c r="O93" i="1" s="1"/>
  <c r="G85" i="1"/>
  <c r="O85" i="1" s="1"/>
  <c r="G77" i="1"/>
  <c r="O77" i="1" s="1"/>
  <c r="G69" i="1"/>
  <c r="O69" i="1" s="1"/>
  <c r="G61" i="1"/>
  <c r="O61" i="1" s="1"/>
  <c r="G53" i="1"/>
  <c r="O53" i="1" s="1"/>
  <c r="G45" i="1"/>
  <c r="O45" i="1" s="1"/>
  <c r="G37" i="1"/>
  <c r="O37" i="1" s="1"/>
  <c r="G29" i="1"/>
  <c r="O29" i="1" s="1"/>
  <c r="G21" i="1"/>
  <c r="O21" i="1" s="1"/>
  <c r="G13" i="1"/>
  <c r="O13" i="1" s="1"/>
  <c r="G5" i="1"/>
  <c r="O5" i="1" s="1"/>
  <c r="G84" i="1"/>
  <c r="O84" i="1" s="1"/>
  <c r="G76" i="1"/>
  <c r="O76" i="1" s="1"/>
  <c r="G68" i="1"/>
  <c r="O68" i="1" s="1"/>
  <c r="G60" i="1"/>
  <c r="O60" i="1" s="1"/>
  <c r="G52" i="1"/>
  <c r="O52" i="1" s="1"/>
  <c r="G44" i="1"/>
  <c r="O44" i="1" s="1"/>
  <c r="G36" i="1"/>
  <c r="O36" i="1" s="1"/>
  <c r="G28" i="1"/>
  <c r="O28" i="1" s="1"/>
  <c r="G20" i="1"/>
  <c r="O20" i="1" s="1"/>
  <c r="G12" i="1"/>
  <c r="O12" i="1" s="1"/>
  <c r="G4" i="1"/>
  <c r="I4" i="1" s="1"/>
  <c r="H3" i="1" l="1"/>
  <c r="P3" i="1"/>
  <c r="O3" i="1"/>
  <c r="O6" i="1"/>
  <c r="I6" i="1"/>
  <c r="I3" i="1"/>
  <c r="Q3" i="1"/>
  <c r="O4" i="1"/>
  <c r="O1" i="1" s="1"/>
  <c r="T8" i="1" s="1"/>
  <c r="I5" i="1"/>
  <c r="H5" i="1"/>
  <c r="I97" i="1"/>
  <c r="H97" i="1"/>
  <c r="Q97" i="1" s="1"/>
  <c r="I77" i="1"/>
  <c r="H77" i="1"/>
  <c r="I10" i="1"/>
  <c r="H10" i="1"/>
  <c r="Q10" i="1" s="1"/>
  <c r="I44" i="1"/>
  <c r="H44" i="1"/>
  <c r="I21" i="1"/>
  <c r="H21" i="1"/>
  <c r="Q21" i="1" s="1"/>
  <c r="I46" i="1"/>
  <c r="H46" i="1"/>
  <c r="Q46" i="1" s="1"/>
  <c r="I15" i="1"/>
  <c r="H15" i="1"/>
  <c r="Q15" i="1" s="1"/>
  <c r="I79" i="1"/>
  <c r="H79" i="1"/>
  <c r="Q79" i="1" s="1"/>
  <c r="I48" i="1"/>
  <c r="H48" i="1"/>
  <c r="Q48" i="1" s="1"/>
  <c r="I49" i="1"/>
  <c r="H49" i="1"/>
  <c r="I18" i="1"/>
  <c r="H18" i="1"/>
  <c r="Q18" i="1" s="1"/>
  <c r="I75" i="1"/>
  <c r="H75" i="1"/>
  <c r="Q75" i="1" s="1"/>
  <c r="I43" i="1"/>
  <c r="H43" i="1"/>
  <c r="Q43" i="1" s="1"/>
  <c r="I74" i="1"/>
  <c r="H74" i="1"/>
  <c r="I69" i="1"/>
  <c r="H69" i="1"/>
  <c r="Q69" i="1" s="1"/>
  <c r="I27" i="1"/>
  <c r="H27" i="1"/>
  <c r="I102" i="1"/>
  <c r="H102" i="1"/>
  <c r="Q102" i="1" s="1"/>
  <c r="I66" i="1"/>
  <c r="H66" i="1"/>
  <c r="I85" i="1"/>
  <c r="H85" i="1"/>
  <c r="Q85" i="1" s="1"/>
  <c r="I52" i="1"/>
  <c r="H52" i="1"/>
  <c r="Q52" i="1" s="1"/>
  <c r="I29" i="1"/>
  <c r="H29" i="1"/>
  <c r="Q29" i="1" s="1"/>
  <c r="I93" i="1"/>
  <c r="H93" i="1"/>
  <c r="I54" i="1"/>
  <c r="H54" i="1"/>
  <c r="Q54" i="1" s="1"/>
  <c r="I23" i="1"/>
  <c r="H23" i="1"/>
  <c r="I87" i="1"/>
  <c r="H87" i="1"/>
  <c r="Q87" i="1" s="1"/>
  <c r="I56" i="1"/>
  <c r="H56" i="1"/>
  <c r="Q56" i="1" s="1"/>
  <c r="I57" i="1"/>
  <c r="H57" i="1"/>
  <c r="Q57" i="1" s="1"/>
  <c r="I34" i="1"/>
  <c r="H34" i="1"/>
  <c r="I72" i="1"/>
  <c r="H72" i="1"/>
  <c r="Q72" i="1" s="1"/>
  <c r="I51" i="1"/>
  <c r="H51" i="1"/>
  <c r="Q51" i="1" s="1"/>
  <c r="I82" i="1"/>
  <c r="H82" i="1"/>
  <c r="Q82" i="1" s="1"/>
  <c r="I63" i="1"/>
  <c r="H63" i="1"/>
  <c r="I36" i="1"/>
  <c r="H36" i="1"/>
  <c r="Q36" i="1" s="1"/>
  <c r="I40" i="1"/>
  <c r="H40" i="1"/>
  <c r="I37" i="1"/>
  <c r="H37" i="1"/>
  <c r="Q37" i="1" s="1"/>
  <c r="I62" i="1"/>
  <c r="H62" i="1"/>
  <c r="I31" i="1"/>
  <c r="H31" i="1"/>
  <c r="Q31" i="1" s="1"/>
  <c r="I95" i="1"/>
  <c r="H95" i="1"/>
  <c r="Q95" i="1" s="1"/>
  <c r="I64" i="1"/>
  <c r="H64" i="1"/>
  <c r="Q64" i="1" s="1"/>
  <c r="I65" i="1"/>
  <c r="H65" i="1"/>
  <c r="I92" i="1"/>
  <c r="H92" i="1"/>
  <c r="Q92" i="1" s="1"/>
  <c r="I80" i="1"/>
  <c r="H80" i="1"/>
  <c r="I83" i="1"/>
  <c r="H83" i="1"/>
  <c r="Q83" i="1" s="1"/>
  <c r="I90" i="1"/>
  <c r="H90" i="1"/>
  <c r="I94" i="1"/>
  <c r="H94" i="1"/>
  <c r="Q94" i="1" s="1"/>
  <c r="I13" i="1"/>
  <c r="H13" i="1"/>
  <c r="I35" i="1"/>
  <c r="H35" i="1"/>
  <c r="Q35" i="1" s="1"/>
  <c r="H6" i="1"/>
  <c r="I8" i="1"/>
  <c r="H8" i="1"/>
  <c r="Q8" i="1" s="1"/>
  <c r="I73" i="1"/>
  <c r="H73" i="1"/>
  <c r="Q73" i="1" s="1"/>
  <c r="I100" i="1"/>
  <c r="H100" i="1"/>
  <c r="Q100" i="1" s="1"/>
  <c r="I88" i="1"/>
  <c r="H88" i="1"/>
  <c r="Q88" i="1" s="1"/>
  <c r="I11" i="1"/>
  <c r="H11" i="1"/>
  <c r="Q11" i="1" s="1"/>
  <c r="I98" i="1"/>
  <c r="H98" i="1"/>
  <c r="I28" i="1"/>
  <c r="H28" i="1"/>
  <c r="Q28" i="1" s="1"/>
  <c r="I33" i="1"/>
  <c r="H33" i="1"/>
  <c r="I38" i="1"/>
  <c r="H38" i="1"/>
  <c r="Q38" i="1" s="1"/>
  <c r="I41" i="1"/>
  <c r="H41" i="1"/>
  <c r="Q41" i="1" s="1"/>
  <c r="I60" i="1"/>
  <c r="H60" i="1"/>
  <c r="Q60" i="1" s="1"/>
  <c r="H4" i="1"/>
  <c r="I45" i="1"/>
  <c r="H45" i="1"/>
  <c r="Q45" i="1" s="1"/>
  <c r="I39" i="1"/>
  <c r="H39" i="1"/>
  <c r="I12" i="1"/>
  <c r="H12" i="1"/>
  <c r="Q12" i="1" s="1"/>
  <c r="I53" i="1"/>
  <c r="H53" i="1"/>
  <c r="Q53" i="1" s="1"/>
  <c r="I14" i="1"/>
  <c r="H14" i="1"/>
  <c r="Q14" i="1" s="1"/>
  <c r="I78" i="1"/>
  <c r="H78" i="1"/>
  <c r="Q78" i="1" s="1"/>
  <c r="I47" i="1"/>
  <c r="H47" i="1"/>
  <c r="Q47" i="1" s="1"/>
  <c r="I16" i="1"/>
  <c r="H16" i="1"/>
  <c r="Q16" i="1" s="1"/>
  <c r="I17" i="1"/>
  <c r="H17" i="1"/>
  <c r="I81" i="1"/>
  <c r="H81" i="1"/>
  <c r="Q81" i="1" s="1"/>
  <c r="I67" i="1"/>
  <c r="H67" i="1"/>
  <c r="Q67" i="1" s="1"/>
  <c r="I96" i="1"/>
  <c r="H96" i="1"/>
  <c r="I42" i="1"/>
  <c r="H42" i="1"/>
  <c r="Q42" i="1" s="1"/>
  <c r="I7" i="1"/>
  <c r="H7" i="1"/>
  <c r="I30" i="1"/>
  <c r="H30" i="1"/>
  <c r="Q30" i="1" s="1"/>
  <c r="I59" i="1"/>
  <c r="H59" i="1"/>
  <c r="I71" i="1"/>
  <c r="H71" i="1"/>
  <c r="Q71" i="1" s="1"/>
  <c r="I91" i="1"/>
  <c r="H91" i="1"/>
  <c r="Q91" i="1" s="1"/>
  <c r="I101" i="1"/>
  <c r="H101" i="1"/>
  <c r="Q101" i="1" s="1"/>
  <c r="I68" i="1"/>
  <c r="H68" i="1"/>
  <c r="I70" i="1"/>
  <c r="H70" i="1"/>
  <c r="Q70" i="1" s="1"/>
  <c r="I9" i="1"/>
  <c r="H9" i="1"/>
  <c r="Q9" i="1" s="1"/>
  <c r="I76" i="1"/>
  <c r="H76" i="1"/>
  <c r="Q76" i="1" s="1"/>
  <c r="I20" i="1"/>
  <c r="H20" i="1"/>
  <c r="I84" i="1"/>
  <c r="H84" i="1"/>
  <c r="Q84" i="1" s="1"/>
  <c r="I61" i="1"/>
  <c r="H61" i="1"/>
  <c r="Q61" i="1" s="1"/>
  <c r="I22" i="1"/>
  <c r="H22" i="1"/>
  <c r="Q22" i="1" s="1"/>
  <c r="I86" i="1"/>
  <c r="H86" i="1"/>
  <c r="I55" i="1"/>
  <c r="H55" i="1"/>
  <c r="Q55" i="1" s="1"/>
  <c r="I24" i="1"/>
  <c r="H24" i="1"/>
  <c r="Q24" i="1" s="1"/>
  <c r="I25" i="1"/>
  <c r="H25" i="1"/>
  <c r="Q25" i="1" s="1"/>
  <c r="I89" i="1"/>
  <c r="H89" i="1"/>
  <c r="I99" i="1"/>
  <c r="H99" i="1"/>
  <c r="Q99" i="1" s="1"/>
  <c r="I19" i="1"/>
  <c r="H19" i="1"/>
  <c r="Q19" i="1" s="1"/>
  <c r="I50" i="1"/>
  <c r="H50" i="1"/>
  <c r="Q50" i="1" s="1"/>
  <c r="I26" i="1"/>
  <c r="H26" i="1"/>
  <c r="I32" i="1"/>
  <c r="H32" i="1"/>
  <c r="Q32" i="1" s="1"/>
  <c r="I58" i="1"/>
  <c r="H58" i="1"/>
  <c r="P71" i="1"/>
  <c r="P35" i="1"/>
  <c r="P15" i="1"/>
  <c r="P43" i="1"/>
  <c r="P54" i="1"/>
  <c r="P23" i="1"/>
  <c r="P87" i="1"/>
  <c r="P56" i="1"/>
  <c r="P57" i="1"/>
  <c r="P34" i="1"/>
  <c r="P72" i="1"/>
  <c r="P51" i="1"/>
  <c r="P82" i="1"/>
  <c r="P77" i="1"/>
  <c r="P91" i="1"/>
  <c r="P85" i="1"/>
  <c r="P75" i="1"/>
  <c r="P93" i="1"/>
  <c r="P60" i="1"/>
  <c r="P37" i="1"/>
  <c r="P101" i="1"/>
  <c r="P62" i="1"/>
  <c r="P31" i="1"/>
  <c r="P95" i="1"/>
  <c r="P64" i="1"/>
  <c r="P65" i="1"/>
  <c r="P92" i="1"/>
  <c r="P80" i="1"/>
  <c r="P83" i="1"/>
  <c r="P90" i="1"/>
  <c r="P13" i="1"/>
  <c r="P41" i="1"/>
  <c r="P21" i="1"/>
  <c r="P48" i="1"/>
  <c r="P49" i="1"/>
  <c r="P29" i="1"/>
  <c r="P45" i="1"/>
  <c r="P70" i="1"/>
  <c r="P39" i="1"/>
  <c r="P8" i="1"/>
  <c r="P9" i="1"/>
  <c r="P73" i="1"/>
  <c r="P100" i="1"/>
  <c r="P88" i="1"/>
  <c r="P11" i="1"/>
  <c r="P98" i="1"/>
  <c r="P36" i="1"/>
  <c r="P40" i="1"/>
  <c r="P44" i="1"/>
  <c r="P79" i="1"/>
  <c r="P74" i="1"/>
  <c r="P68" i="1"/>
  <c r="P6" i="1"/>
  <c r="P12" i="1"/>
  <c r="P76" i="1"/>
  <c r="P53" i="1"/>
  <c r="P14" i="1"/>
  <c r="P78" i="1"/>
  <c r="P47" i="1"/>
  <c r="P16" i="1"/>
  <c r="P17" i="1"/>
  <c r="P81" i="1"/>
  <c r="P67" i="1"/>
  <c r="P96" i="1"/>
  <c r="P42" i="1"/>
  <c r="P7" i="1"/>
  <c r="P38" i="1"/>
  <c r="P10" i="1"/>
  <c r="P46" i="1"/>
  <c r="P18" i="1"/>
  <c r="P52" i="1"/>
  <c r="P4" i="1"/>
  <c r="P20" i="1"/>
  <c r="P84" i="1"/>
  <c r="P61" i="1"/>
  <c r="P22" i="1"/>
  <c r="P86" i="1"/>
  <c r="P55" i="1"/>
  <c r="P24" i="1"/>
  <c r="P25" i="1"/>
  <c r="P89" i="1"/>
  <c r="P99" i="1"/>
  <c r="P19" i="1"/>
  <c r="P50" i="1"/>
  <c r="P26" i="1"/>
  <c r="P102" i="1"/>
  <c r="P66" i="1"/>
  <c r="P28" i="1"/>
  <c r="P5" i="1"/>
  <c r="P69" i="1"/>
  <c r="P30" i="1"/>
  <c r="P94" i="1"/>
  <c r="P63" i="1"/>
  <c r="P32" i="1"/>
  <c r="P33" i="1"/>
  <c r="P97" i="1"/>
  <c r="P59" i="1"/>
  <c r="P27" i="1"/>
  <c r="P58" i="1"/>
  <c r="P1" i="1" l="1"/>
  <c r="J66" i="1"/>
  <c r="Q66" i="1"/>
  <c r="J7" i="1"/>
  <c r="Q7" i="1"/>
  <c r="J98" i="1"/>
  <c r="Q98" i="1"/>
  <c r="J17" i="1"/>
  <c r="Q17" i="1"/>
  <c r="J80" i="1"/>
  <c r="Q80" i="1"/>
  <c r="J40" i="1"/>
  <c r="Q40" i="1"/>
  <c r="J49" i="1"/>
  <c r="Q49" i="1"/>
  <c r="J26" i="1"/>
  <c r="Q26" i="1"/>
  <c r="J89" i="1"/>
  <c r="Q89" i="1"/>
  <c r="J86" i="1"/>
  <c r="Q86" i="1"/>
  <c r="J20" i="1"/>
  <c r="Q20" i="1"/>
  <c r="J68" i="1"/>
  <c r="Q68" i="1"/>
  <c r="J59" i="1"/>
  <c r="Q59" i="1"/>
  <c r="J96" i="1"/>
  <c r="Q96" i="1"/>
  <c r="J4" i="1"/>
  <c r="Q4" i="1"/>
  <c r="J33" i="1"/>
  <c r="Q33" i="1"/>
  <c r="J6" i="1"/>
  <c r="Q6" i="1"/>
  <c r="J90" i="1"/>
  <c r="Q90" i="1"/>
  <c r="J65" i="1"/>
  <c r="Q65" i="1"/>
  <c r="J62" i="1"/>
  <c r="Q62" i="1"/>
  <c r="J63" i="1"/>
  <c r="Q63" i="1"/>
  <c r="J34" i="1"/>
  <c r="Q34" i="1"/>
  <c r="J23" i="1"/>
  <c r="Q23" i="1"/>
  <c r="J27" i="1"/>
  <c r="Q27" i="1"/>
  <c r="J44" i="1"/>
  <c r="Q44" i="1"/>
  <c r="J5" i="1"/>
  <c r="Q5" i="1"/>
  <c r="J93" i="1"/>
  <c r="Q93" i="1"/>
  <c r="J74" i="1"/>
  <c r="Q74" i="1"/>
  <c r="J58" i="1"/>
  <c r="Q58" i="1"/>
  <c r="J39" i="1"/>
  <c r="Q39" i="1"/>
  <c r="J13" i="1"/>
  <c r="Q13" i="1"/>
  <c r="J77" i="1"/>
  <c r="Q77" i="1"/>
  <c r="J99" i="1"/>
  <c r="J71" i="1"/>
  <c r="J102" i="1"/>
  <c r="J84" i="1"/>
  <c r="J31" i="1"/>
  <c r="J16" i="1"/>
  <c r="J53" i="1"/>
  <c r="J88" i="1"/>
  <c r="J32" i="1"/>
  <c r="J38" i="1"/>
  <c r="J8" i="1"/>
  <c r="J87" i="1"/>
  <c r="J55" i="1"/>
  <c r="J70" i="1"/>
  <c r="J42" i="1"/>
  <c r="J14" i="1"/>
  <c r="J45" i="1"/>
  <c r="J11" i="1"/>
  <c r="J94" i="1"/>
  <c r="J92" i="1"/>
  <c r="J36" i="1"/>
  <c r="J48" i="1"/>
  <c r="J21" i="1"/>
  <c r="J52" i="1"/>
  <c r="J79" i="1"/>
  <c r="J97" i="1"/>
  <c r="J83" i="1"/>
  <c r="J75" i="1"/>
  <c r="J100" i="1"/>
  <c r="J12" i="1"/>
  <c r="J67" i="1"/>
  <c r="J64" i="1"/>
  <c r="J54" i="1"/>
  <c r="J19" i="1"/>
  <c r="J24" i="1"/>
  <c r="J61" i="1"/>
  <c r="J9" i="1"/>
  <c r="J91" i="1"/>
  <c r="J81" i="1"/>
  <c r="J78" i="1"/>
  <c r="J41" i="1"/>
  <c r="J73" i="1"/>
  <c r="J95" i="1"/>
  <c r="J51" i="1"/>
  <c r="J56" i="1"/>
  <c r="J46" i="1"/>
  <c r="J72" i="1"/>
  <c r="J29" i="1"/>
  <c r="J43" i="1"/>
  <c r="J50" i="1"/>
  <c r="J25" i="1"/>
  <c r="J22" i="1"/>
  <c r="J76" i="1"/>
  <c r="J101" i="1"/>
  <c r="J30" i="1"/>
  <c r="J47" i="1"/>
  <c r="J60" i="1"/>
  <c r="J28" i="1"/>
  <c r="J35" i="1"/>
  <c r="J37" i="1"/>
  <c r="J82" i="1"/>
  <c r="J57" i="1"/>
  <c r="J85" i="1"/>
  <c r="J69" i="1"/>
  <c r="J18" i="1"/>
  <c r="J15" i="1"/>
  <c r="J10" i="1"/>
  <c r="J3" i="1"/>
  <c r="T9" i="1"/>
  <c r="Q1" i="1" l="1"/>
  <c r="T10" i="1" s="1"/>
  <c r="T6" i="1"/>
  <c r="T7" i="1"/>
  <c r="T4" i="1"/>
  <c r="T5" i="1"/>
</calcChain>
</file>

<file path=xl/sharedStrings.xml><?xml version="1.0" encoding="utf-8"?>
<sst xmlns="http://schemas.openxmlformats.org/spreadsheetml/2006/main" count="258" uniqueCount="145">
  <si>
    <t>มะกอกฝรั่ง</t>
  </si>
  <si>
    <t>มะขาม</t>
  </si>
  <si>
    <t>มะขามเทศ</t>
  </si>
  <si>
    <t>มะขามหวานสีชมพู</t>
  </si>
  <si>
    <t>มะขามหวานสีทอง</t>
  </si>
  <si>
    <t>มะขวิด</t>
  </si>
  <si>
    <t>มะดัน</t>
  </si>
  <si>
    <t>มะตูม</t>
  </si>
  <si>
    <t>มะปราง</t>
  </si>
  <si>
    <t>มะพร้าว</t>
  </si>
  <si>
    <t>มะพร้าวอ่อนน้ำหอม</t>
  </si>
  <si>
    <t>มะเฟือง</t>
  </si>
  <si>
    <t>มะไฟ</t>
  </si>
  <si>
    <t>มะไฟไข่เต่า</t>
  </si>
  <si>
    <t>มะไฟเหรียญทอง</t>
  </si>
  <si>
    <t>มะยม</t>
  </si>
  <si>
    <t>มะม่วง</t>
  </si>
  <si>
    <t>มะม่วงแก้ว</t>
  </si>
  <si>
    <t>มะม่วงแก้วลืมรัง</t>
  </si>
  <si>
    <t>มะม่วงเขียวมรกต</t>
  </si>
  <si>
    <t>มะม่วงเขียวเสวย</t>
  </si>
  <si>
    <t>มะม่วงเขียวสามรส</t>
  </si>
  <si>
    <t>มะม่วงเขียวใหญ่</t>
  </si>
  <si>
    <t>มะม่วงโชคอนันต์แก่</t>
  </si>
  <si>
    <t>มะม่วงโชคอนันต์สุก</t>
  </si>
  <si>
    <t>มะม่วงน้ำดอกไม้แก่</t>
  </si>
  <si>
    <t>มะม่วงน้ำดอกไม้สุก</t>
  </si>
  <si>
    <t>มะม่วงเบา</t>
  </si>
  <si>
    <t>มะม่วงฟ้าลั่น</t>
  </si>
  <si>
    <t>มะม่วงฟ้าลั่นสามพราน</t>
  </si>
  <si>
    <t>มะม่วงมันเดือนเก้า</t>
  </si>
  <si>
    <t>มะม่วงแรด</t>
  </si>
  <si>
    <t>มะม่วงหิมพานต์</t>
  </si>
  <si>
    <t>มะม่วงหนังกลางวัน</t>
  </si>
  <si>
    <t>มะม่วงอกร่องดิบ</t>
  </si>
  <si>
    <t>มะม่วงอกร่องทอง</t>
  </si>
  <si>
    <t>มะม่วงอกร่องสุก</t>
  </si>
  <si>
    <t>มะละกอ</t>
  </si>
  <si>
    <t>มะละกอแขกดำ</t>
  </si>
  <si>
    <t>มะละกอฮอลแลนด์</t>
  </si>
  <si>
    <t>มะละกอฮาวาย</t>
  </si>
  <si>
    <t>มังคุด</t>
  </si>
  <si>
    <t>มังคุดผิวคละ</t>
  </si>
  <si>
    <t>มังคุดผิวมัน</t>
  </si>
  <si>
    <t>มะยงชิด</t>
  </si>
  <si>
    <t>ระกำ</t>
  </si>
  <si>
    <t>ระกำหวาน</t>
  </si>
  <si>
    <t>ราสเบอร์รี่</t>
  </si>
  <si>
    <t>ลองกอง</t>
  </si>
  <si>
    <t>ละมุด</t>
  </si>
  <si>
    <t>ละมุดมาเลย์</t>
  </si>
  <si>
    <t>ละมุดหวานกรอบ</t>
  </si>
  <si>
    <t>ละมุดหวานสุก</t>
  </si>
  <si>
    <t>ลางสาด</t>
  </si>
  <si>
    <t>ลำไย</t>
  </si>
  <si>
    <t>ลำไยกะโหลก</t>
  </si>
  <si>
    <t>ลำไยสีชมพู</t>
  </si>
  <si>
    <t>ลำไยแห้ว</t>
  </si>
  <si>
    <t>ลำไยอีดอ</t>
  </si>
  <si>
    <t>ลิ้นจี่</t>
  </si>
  <si>
    <t>ลิ้นจี่ค่อม</t>
  </si>
  <si>
    <t>ลิ้นจี่จักรพรรดิ์</t>
  </si>
  <si>
    <t>ลิ้นจี่ฮงฮวย</t>
  </si>
  <si>
    <t>สตรอเบอร์รี</t>
  </si>
  <si>
    <t>สวิงเบอร์รี่</t>
  </si>
  <si>
    <t>ส้มกัมควอท</t>
  </si>
  <si>
    <t>ส้มเขียวหวาน</t>
  </si>
  <si>
    <t>ส้มเขียวหวานสีน้ำตาล</t>
  </si>
  <si>
    <t>ส้มโชกุล</t>
  </si>
  <si>
    <t>ส้มฟรีมอค์</t>
  </si>
  <si>
    <t>ส้มสายน้ำผึ้ง</t>
  </si>
  <si>
    <t>ส้มสีทอง</t>
  </si>
  <si>
    <t>ส้มเหนือ</t>
  </si>
  <si>
    <t>ส้มเช้ง</t>
  </si>
  <si>
    <t>ส้มโอ</t>
  </si>
  <si>
    <t>ส้มโอขาวแตงกวา</t>
  </si>
  <si>
    <t>ส้มโอขาวใหญ่แม่กลอง</t>
  </si>
  <si>
    <t>ส้มโอขาวน้ำผึ้ง</t>
  </si>
  <si>
    <t>สับปะรด</t>
  </si>
  <si>
    <t>สับปะรดตราดสีทอง</t>
  </si>
  <si>
    <t>สัปปะรดปัตตาเวีย</t>
  </si>
  <si>
    <t>เสาวรส</t>
  </si>
  <si>
    <t>สละ</t>
  </si>
  <si>
    <t>สำรอง</t>
  </si>
  <si>
    <t>สาลี่</t>
  </si>
  <si>
    <t>สาลี่ก้านยาว</t>
  </si>
  <si>
    <t>สาลี่น้ำผึ้ง</t>
  </si>
  <si>
    <t>สาลี่หอม</t>
  </si>
  <si>
    <t>สาลี่หิมะ</t>
  </si>
  <si>
    <t>หลุมพี</t>
  </si>
  <si>
    <t>หว้า</t>
  </si>
  <si>
    <t>หม่อน</t>
  </si>
  <si>
    <t>องุ่น</t>
  </si>
  <si>
    <t>องุ่นเขียว</t>
  </si>
  <si>
    <t>องุ่นดำ</t>
  </si>
  <si>
    <t>องุ่นพันธุ์แดง</t>
  </si>
  <si>
    <t>อินทผลัม</t>
  </si>
  <si>
    <t>แอปเปิล</t>
  </si>
  <si>
    <t>แอปเปิลกาล่า</t>
  </si>
  <si>
    <t>แอปเปิลเขียว</t>
  </si>
  <si>
    <t>ลำดับ</t>
  </si>
  <si>
    <t>รายการ</t>
  </si>
  <si>
    <t>คงเหลือ</t>
  </si>
  <si>
    <t>Baseline</t>
  </si>
  <si>
    <t>ผู้จำหน่าย</t>
  </si>
  <si>
    <t>บริษัท</t>
  </si>
  <si>
    <t>บริษัท ABC จำกัด</t>
  </si>
  <si>
    <t>บริษัท ผลไม้ไทย จำกัด</t>
  </si>
  <si>
    <t>บริษัท มะม่วงไทย จำกัด</t>
  </si>
  <si>
    <t>บริษัท ส้มเขียวหวาน จำกัด</t>
  </si>
  <si>
    <t>บริษัท กล้วยๆ จำกัด</t>
  </si>
  <si>
    <t>บริษัท ส้มโอ จำกัด</t>
  </si>
  <si>
    <t>บริษัท น้ำมะนาว จำกัด</t>
  </si>
  <si>
    <t>บริษัท แอปเปิลเขียว จำไทย</t>
  </si>
  <si>
    <t>บริษัท ไทยมะม่วง จำกัด</t>
  </si>
  <si>
    <t>ขายออก</t>
  </si>
  <si>
    <t>ซื้อเพิ่ม</t>
  </si>
  <si>
    <t>ต้องสั่งเพิ่ม/จำนวน</t>
  </si>
  <si>
    <t>Status</t>
  </si>
  <si>
    <t>บริษัท สาลี่หอม จำกัด</t>
  </si>
  <si>
    <t>บริษัท แอปเปิลเขียว จำกัด</t>
  </si>
  <si>
    <t>มูลค่าในสต็อก(ปัจจุบัน)/บาท</t>
  </si>
  <si>
    <t>จำนวนเงินที่ต้องใช้ในการสั่งซื้อ</t>
  </si>
  <si>
    <t>บาท</t>
  </si>
  <si>
    <t>สถานะ</t>
  </si>
  <si>
    <t>สั่งซื้อด่วน</t>
  </si>
  <si>
    <t>ต้องสั่งซื้อ</t>
  </si>
  <si>
    <t>มีมากเกินไปในสต็อก</t>
  </si>
  <si>
    <t>ปกติ</t>
  </si>
  <si>
    <t>ราคาต่อหน่วย/บาท (ขายออก)</t>
  </si>
  <si>
    <t>ราคาต่อหน่วย/บาท (ซื้อเข้า)</t>
  </si>
  <si>
    <t>กำไรต่อชิ้น</t>
  </si>
  <si>
    <t>รายการสินค้าทั้งหมด</t>
  </si>
  <si>
    <t>ทั้งหมด</t>
  </si>
  <si>
    <t>ครั้ง</t>
  </si>
  <si>
    <t>Anuphong Tanthip</t>
  </si>
  <si>
    <t>Project name :</t>
  </si>
  <si>
    <t>Name :</t>
  </si>
  <si>
    <t>กำไรที่คาดว่าจะได้รับ</t>
  </si>
  <si>
    <t>Inventory management System</t>
  </si>
  <si>
    <t>จำนวนที่เกินมาในสต็อก</t>
  </si>
  <si>
    <t>จำนวนที่สั่งซื้อมากกว่าหรือเท่ากับ 1</t>
  </si>
  <si>
    <r>
      <rPr>
        <b/>
        <u/>
        <sz val="11"/>
        <color theme="1"/>
        <rFont val="AngsanaUPC"/>
        <family val="1"/>
      </rPr>
      <t>จำนวนที่เกิน</t>
    </r>
    <r>
      <rPr>
        <sz val="11"/>
        <color theme="1"/>
        <rFont val="AngsanaUPC"/>
        <family val="1"/>
      </rPr>
      <t>มาในสต็อกมีมากกว่า baseline ที่หารด้วย 2</t>
    </r>
  </si>
  <si>
    <t>น้อยกว่า หรือเท่ากับ (Baseline)</t>
  </si>
  <si>
    <r>
      <rPr>
        <b/>
        <u/>
        <sz val="11"/>
        <color theme="1"/>
        <rFont val="AngsanaUPC"/>
        <family val="1"/>
      </rPr>
      <t>จำนวนที่เกิน</t>
    </r>
    <r>
      <rPr>
        <sz val="11"/>
        <color theme="1"/>
        <rFont val="AngsanaUPC"/>
        <family val="1"/>
      </rPr>
      <t>มาในสต็อกมีน้อยกว่า baseline ที่หารด้วย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</si>
</sst>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THB]\ #,##0.00"/>
  </numFmts>
  <fonts count="7" x14ac:knownFonts="1">
    <font>
      <sz val="11"/>
      <color theme="1"/>
      <name val="Trebuchet MS"/>
      <family val="2"/>
      <scheme val="minor"/>
    </font>
    <font>
      <sz val="11"/>
      <color theme="1"/>
      <name val="AngsanaUPC"/>
      <family val="1"/>
    </font>
    <font>
      <b/>
      <sz val="11"/>
      <color theme="0"/>
      <name val="AngsanaUPC"/>
      <family val="1"/>
    </font>
    <font>
      <sz val="14"/>
      <color theme="1"/>
      <name val="AngsanaUPC"/>
      <family val="1"/>
    </font>
    <font>
      <sz val="28"/>
      <color theme="1"/>
      <name val="AngsanaUPC"/>
      <family val="1"/>
    </font>
    <font>
      <sz val="28"/>
      <color rgb="FF000000"/>
      <name val="AngsanaUPC"/>
      <family val="1"/>
    </font>
    <font>
      <b/>
      <u/>
      <sz val="11"/>
      <color theme="1"/>
      <name val="AngsanaUPC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1C70F89-B5E8-4916-B20E-D944441193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มูลค่าปัจจุบัน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'2.Product'!$S$9:$S$10</c:f>
              <c:strCache>
                <c:ptCount val="2"/>
                <c:pt idx="0">
                  <c:v>มูลค่าในสต็อก(ปัจจุบัน)/บาท</c:v>
                </c:pt>
                <c:pt idx="1">
                  <c:v>จำนวนเงินที่ต้องใช้ในการสั่งซื้อ</c:v>
                </c:pt>
              </c:strCache>
            </c:strRef>
          </c:cat>
          <c:val>
            <c:numRef>
              <c:f>'2.Product'!$T$9:$T$10</c:f>
              <c:numCache>
                <c:formatCode>[$THB]\ #,##0.00</c:formatCode>
                <c:ptCount val="2"/>
                <c:pt idx="0">
                  <c:v>333730</c:v>
                </c:pt>
                <c:pt idx="1">
                  <c:v>50225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A-4B42-A9F0-9126D065D1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8676816"/>
        <c:axId val="218677296"/>
        <c:axId val="96496048"/>
      </c:bar3DChart>
      <c:catAx>
        <c:axId val="2186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7296"/>
        <c:crosses val="autoZero"/>
        <c:auto val="1"/>
        <c:lblAlgn val="ctr"/>
        <c:lblOffset val="100"/>
        <c:noMultiLvlLbl val="0"/>
      </c:catAx>
      <c:valAx>
        <c:axId val="218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[$THB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6816"/>
        <c:crosses val="autoZero"/>
        <c:crossBetween val="between"/>
      </c:valAx>
      <c:serAx>
        <c:axId val="9649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72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สถานะปัจจุบัน สินค้าคงคลัง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'2.Product'!$S$4</c:f>
              <c:strCache>
                <c:ptCount val="1"/>
                <c:pt idx="0">
                  <c:v>สั่งซื้อด่วน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'2.Product'!$T$4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9-4741-BFDB-828696C74854}"/>
            </c:ext>
          </c:extLst>
        </c:ser>
        <c:ser>
          <c:idx val="1"/>
          <c:order val="1"/>
          <c:tx>
            <c:strRef>
              <c:f>'2.Product'!$S$5</c:f>
              <c:strCache>
                <c:ptCount val="1"/>
                <c:pt idx="0">
                  <c:v>ต้องสั่งซื้อ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'2.Product'!$T$5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9-4741-BFDB-828696C74854}"/>
            </c:ext>
          </c:extLst>
        </c:ser>
        <c:ser>
          <c:idx val="2"/>
          <c:order val="2"/>
          <c:tx>
            <c:strRef>
              <c:f>'2.Product'!$S$6</c:f>
              <c:strCache>
                <c:ptCount val="1"/>
                <c:pt idx="0">
                  <c:v>มีมากเกินไปในสต็อก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'2.Product'!$T$6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9-4741-BFDB-828696C74854}"/>
            </c:ext>
          </c:extLst>
        </c:ser>
        <c:ser>
          <c:idx val="3"/>
          <c:order val="3"/>
          <c:tx>
            <c:strRef>
              <c:f>'2.Product'!$S$7</c:f>
              <c:strCache>
                <c:ptCount val="1"/>
                <c:pt idx="0">
                  <c:v>ปกติ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'2.Product'!$T$7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9-4741-BFDB-828696C7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724272"/>
        <c:axId val="196730992"/>
      </c:barChart>
      <c:catAx>
        <c:axId val="1967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0992"/>
        <c:crosses val="autoZero"/>
        <c:auto val="1"/>
        <c:lblAlgn val="ctr"/>
        <c:lblOffset val="100"/>
        <c:noMultiLvlLbl val="0"/>
      </c:catAx>
      <c:valAx>
        <c:axId val="196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110574</xdr:colOff>
      <xdr:row>0</xdr:row>
      <xdr:rowOff>75872</xdr:rowOff>
    </xdr:from>
    <xdr:to>
      <xdr:col>10</xdr:col>
      <xdr:colOff>149087</xdr:colOff>
      <xdr:row>21</xdr:row>
      <xdr:rowOff>173934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9762D-88C4-E3CA-4233-08939F80E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324205</xdr:colOff>
      <xdr:row>0</xdr:row>
      <xdr:rowOff>105664</xdr:rowOff>
    </xdr:from>
    <xdr:to>
      <xdr:col>20</xdr:col>
      <xdr:colOff>517070</xdr:colOff>
      <xdr:row>21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59667-92EA-2A03-6314-168E5BA59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CD8B-0B64-4C61-A7C7-98087EF433B6}">
  <dimension ref="A1"/>
  <sheetViews>
    <sheetView showGridLines="0" tabSelected="1" zoomScale="115" zoomScaleNormal="115" workbookViewId="0">
      <selection activeCell="U28" sqref="U28"/>
    </sheetView>
  </sheetViews>
  <sheetFormatPr defaultColWidth="9" defaultRowHeight="14.5" x14ac:dyDescent="0.35"/>
  <cols>
    <col min="1" max="16384" width="9" style="1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76A1-A362-4A96-B35F-0C5B892FB74D}">
  <dimension ref="A1:U102"/>
  <sheetViews>
    <sheetView showGridLines="0" topLeftCell="A3" zoomScale="40" zoomScaleNormal="40" workbookViewId="0">
      <selection activeCell="S28" sqref="S28:T28"/>
    </sheetView>
  </sheetViews>
  <sheetFormatPr defaultRowHeight="14.5" x14ac:dyDescent="0.35"/>
  <cols>
    <col min="1" max="1" width="5.33203125" customWidth="1"/>
    <col min="2" max="2" width="21.33203125" customWidth="1"/>
    <col min="3" max="3" width="25.5" customWidth="1"/>
    <col min="4" max="4" width="11.83203125" customWidth="1"/>
    <col min="5" max="5" width="10.58203125" customWidth="1"/>
    <col min="6" max="6" width="10.83203125" customWidth="1"/>
    <col min="7" max="7" width="11" customWidth="1"/>
    <col min="8" max="8" width="14.5" bestFit="1" customWidth="1"/>
    <col min="9" max="9" width="17.25" customWidth="1"/>
    <col min="10" max="10" width="18.25" customWidth="1"/>
    <col min="11" max="11" width="3" customWidth="1"/>
    <col min="12" max="12" width="15.83203125" customWidth="1"/>
    <col min="13" max="13" width="18.25" customWidth="1"/>
    <col min="14" max="14" width="7" style="7" customWidth="1"/>
    <col min="15" max="15" width="15" style="7" customWidth="1"/>
    <col min="16" max="16" width="19.08203125" customWidth="1"/>
    <col min="17" max="17" width="20.25" customWidth="1"/>
    <col min="18" max="18" width="5.25" customWidth="1"/>
    <col min="19" max="19" width="19.83203125" customWidth="1"/>
    <col min="20" max="20" width="12.58203125" customWidth="1"/>
    <col min="21" max="21" width="8.83203125" customWidth="1"/>
  </cols>
  <sheetData>
    <row r="1" spans="1:21" ht="16" x14ac:dyDescent="0.5">
      <c r="L1" s="6"/>
      <c r="M1" s="11"/>
      <c r="N1" s="10"/>
      <c r="O1" s="9">
        <f ca="1">SUM(O3:O102)</f>
        <v>31825</v>
      </c>
      <c r="P1" s="9">
        <f ca="1">SUM(P3:P102)</f>
        <v>333730</v>
      </c>
      <c r="Q1" s="9">
        <f ca="1">SUM(Q3:Q120)</f>
        <v>50225</v>
      </c>
      <c r="R1" s="10" t="s">
        <v>123</v>
      </c>
      <c r="S1" s="11"/>
      <c r="T1" s="11"/>
    </row>
    <row r="2" spans="1:21" ht="15.75" customHeight="1" x14ac:dyDescent="0.5">
      <c r="A2" s="2" t="s">
        <v>100</v>
      </c>
      <c r="B2" s="2" t="s">
        <v>104</v>
      </c>
      <c r="C2" s="2" t="s">
        <v>101</v>
      </c>
      <c r="D2" s="2" t="s">
        <v>103</v>
      </c>
      <c r="E2" s="2" t="s">
        <v>116</v>
      </c>
      <c r="F2" s="2" t="s">
        <v>115</v>
      </c>
      <c r="G2" s="2" t="s">
        <v>102</v>
      </c>
      <c r="H2" s="2" t="s">
        <v>117</v>
      </c>
      <c r="I2" s="2" t="s">
        <v>140</v>
      </c>
      <c r="J2" s="2" t="s">
        <v>118</v>
      </c>
      <c r="L2" s="2" t="s">
        <v>130</v>
      </c>
      <c r="M2" s="2" t="s">
        <v>129</v>
      </c>
      <c r="N2" s="2" t="s">
        <v>131</v>
      </c>
      <c r="O2" s="2" t="s">
        <v>138</v>
      </c>
      <c r="P2" s="2" t="s">
        <v>121</v>
      </c>
      <c r="Q2" s="5" t="s">
        <v>122</v>
      </c>
      <c r="R2" s="11"/>
      <c r="S2" s="11"/>
      <c r="T2" s="11"/>
    </row>
    <row r="3" spans="1:21" ht="20" x14ac:dyDescent="0.5">
      <c r="A3" s="3">
        <v>1</v>
      </c>
      <c r="B3" s="3" t="s">
        <v>110</v>
      </c>
      <c r="C3" s="3" t="s">
        <v>27</v>
      </c>
      <c r="D3" s="3">
        <v>50</v>
      </c>
      <c r="E3" s="3">
        <f ca="1">INT(RAND()*100)</f>
        <v>74</v>
      </c>
      <c r="F3" s="3">
        <f ca="1">INT(RAND()*100)</f>
        <v>86</v>
      </c>
      <c r="G3" s="3">
        <f ca="1">(D3+E3)-F3</f>
        <v>38</v>
      </c>
      <c r="H3" s="3">
        <f ca="1">IF( D3&gt;G3, D3- G3,IF(G3 &gt; D3,0,G3-D3))</f>
        <v>12</v>
      </c>
      <c r="I3" s="3" t="str">
        <f ca="1">IF(G3&gt;D3,G3-D3,"")</f>
        <v/>
      </c>
      <c r="J3" s="3" t="str">
        <f ca="1">IF(D3/2&lt;=H3,"สั่งซื้อด่วน",IF(D3/2&gt;=H3,IF(H3=0,IF(I3&gt;= D3/2,"มีมากเกินไปในสต็อก","ปกติ"),"ต้องสั่งซื้อ")))</f>
        <v>ต้องสั่งซื้อ</v>
      </c>
      <c r="L3" s="1">
        <f>M3-5</f>
        <v>25</v>
      </c>
      <c r="M3" s="3">
        <v>30</v>
      </c>
      <c r="N3" s="3">
        <f>M3-L3</f>
        <v>5</v>
      </c>
      <c r="O3" s="3">
        <f ca="1">IF(G3&lt;0,"",N3*G3)</f>
        <v>190</v>
      </c>
      <c r="P3" s="4">
        <f ca="1">IF(M3*G3 &gt; 0,M3*G3,"")</f>
        <v>1140</v>
      </c>
      <c r="Q3" s="3">
        <f ca="1">IF(H3="","",L3*H3)</f>
        <v>300</v>
      </c>
      <c r="R3" s="11"/>
      <c r="S3" s="16" t="s">
        <v>132</v>
      </c>
      <c r="T3" s="13">
        <f>COUNTA(C3:C102)</f>
        <v>100</v>
      </c>
      <c r="U3" s="13" t="s">
        <v>133</v>
      </c>
    </row>
    <row r="4" spans="1:21" ht="20" x14ac:dyDescent="0.5">
      <c r="A4" s="3">
        <v>2</v>
      </c>
      <c r="B4" s="3" t="s">
        <v>106</v>
      </c>
      <c r="C4" s="3" t="s">
        <v>28</v>
      </c>
      <c r="D4" s="3">
        <v>60</v>
      </c>
      <c r="E4" s="3">
        <f ca="1">INT(RAND()*100)</f>
        <v>9</v>
      </c>
      <c r="F4" s="3">
        <f t="shared" ref="F4:F67" ca="1" si="0">INT(RAND()*100)</f>
        <v>6</v>
      </c>
      <c r="G4" s="3">
        <f t="shared" ref="G4:G67" ca="1" si="1">(D4+E4)-F4</f>
        <v>63</v>
      </c>
      <c r="H4" s="3">
        <f t="shared" ref="H4:H67" ca="1" si="2">IF( D4&gt;G4, D4- G4,IF(G4 &gt; D4,0,G4-D4))</f>
        <v>0</v>
      </c>
      <c r="I4" s="3">
        <f ca="1">IF(G4&gt;D4,G4-D4,"")</f>
        <v>3</v>
      </c>
      <c r="J4" s="3" t="str">
        <f t="shared" ref="J4:J67" ca="1" si="3">IF(D4/2&lt;=H4,"สั่งซื้อด่วน",IF(D4/2&gt;=H4,IF(H4=0,IF(I4&gt;= D4/2,"มีมากเกินไปในสต็อก","ปกติ"),"ต้องสั่งซื้อ")))</f>
        <v>ปกติ</v>
      </c>
      <c r="L4" s="1">
        <f t="shared" ref="L4:L67" si="4">M4-5</f>
        <v>15</v>
      </c>
      <c r="M4" s="3">
        <v>20</v>
      </c>
      <c r="N4" s="3">
        <f t="shared" ref="N4:N67" si="5">M4-L4</f>
        <v>5</v>
      </c>
      <c r="O4" s="3">
        <f t="shared" ref="O4:O67" ca="1" si="6">IF(G4&lt;0,"",N4*G4)</f>
        <v>315</v>
      </c>
      <c r="P4" s="4">
        <f t="shared" ref="P4:P67" ca="1" si="7">IF(M4*G4 &gt; 0,M4*G4,"")</f>
        <v>1260</v>
      </c>
      <c r="Q4" s="3">
        <f t="shared" ref="Q4:Q67" ca="1" si="8">IF(H4="","",L4*H4)</f>
        <v>0</v>
      </c>
      <c r="R4" s="11"/>
      <c r="S4" s="16" t="s">
        <v>125</v>
      </c>
      <c r="T4" s="13">
        <f ca="1">COUNTIF(J3:J102,S4)</f>
        <v>17</v>
      </c>
      <c r="U4" s="13" t="s">
        <v>134</v>
      </c>
    </row>
    <row r="5" spans="1:21" ht="20" x14ac:dyDescent="0.5">
      <c r="A5" s="3">
        <v>3</v>
      </c>
      <c r="B5" s="3" t="s">
        <v>106</v>
      </c>
      <c r="C5" s="3" t="s">
        <v>29</v>
      </c>
      <c r="D5" s="3">
        <v>30</v>
      </c>
      <c r="E5" s="3">
        <f t="shared" ref="E5:E67" ca="1" si="9">INT(RAND()*100)</f>
        <v>11</v>
      </c>
      <c r="F5" s="3">
        <f t="shared" ca="1" si="0"/>
        <v>7</v>
      </c>
      <c r="G5" s="3">
        <f t="shared" ca="1" si="1"/>
        <v>34</v>
      </c>
      <c r="H5" s="3">
        <f t="shared" ca="1" si="2"/>
        <v>0</v>
      </c>
      <c r="I5" s="3">
        <f t="shared" ref="I5:I67" ca="1" si="10">IF(G5&gt;D5,G5-D5,"")</f>
        <v>4</v>
      </c>
      <c r="J5" s="3" t="str">
        <f t="shared" ca="1" si="3"/>
        <v>ปกติ</v>
      </c>
      <c r="L5" s="1">
        <f t="shared" si="4"/>
        <v>25</v>
      </c>
      <c r="M5" s="3">
        <v>30</v>
      </c>
      <c r="N5" s="3">
        <f t="shared" si="5"/>
        <v>5</v>
      </c>
      <c r="O5" s="3">
        <f t="shared" ca="1" si="6"/>
        <v>170</v>
      </c>
      <c r="P5" s="4">
        <f t="shared" ca="1" si="7"/>
        <v>1020</v>
      </c>
      <c r="Q5" s="3">
        <f t="shared" ca="1" si="8"/>
        <v>0</v>
      </c>
      <c r="R5" s="11"/>
      <c r="S5" s="16" t="s">
        <v>126</v>
      </c>
      <c r="T5" s="13">
        <f ca="1">COUNTIF(J3:J102,S5)</f>
        <v>16</v>
      </c>
      <c r="U5" s="13" t="s">
        <v>134</v>
      </c>
    </row>
    <row r="6" spans="1:21" ht="20" x14ac:dyDescent="0.5">
      <c r="A6" s="3">
        <v>4</v>
      </c>
      <c r="B6" s="3" t="s">
        <v>114</v>
      </c>
      <c r="C6" s="3" t="s">
        <v>30</v>
      </c>
      <c r="D6" s="3">
        <v>50</v>
      </c>
      <c r="E6" s="3">
        <f t="shared" ca="1" si="9"/>
        <v>81</v>
      </c>
      <c r="F6" s="3">
        <f t="shared" ca="1" si="0"/>
        <v>13</v>
      </c>
      <c r="G6" s="3">
        <f t="shared" ca="1" si="1"/>
        <v>118</v>
      </c>
      <c r="H6" s="3">
        <f t="shared" ca="1" si="2"/>
        <v>0</v>
      </c>
      <c r="I6" s="3">
        <f ca="1">IF(G6&gt;D6,G6-D6,"")</f>
        <v>68</v>
      </c>
      <c r="J6" s="3" t="str">
        <f t="shared" ca="1" si="3"/>
        <v>มีมากเกินไปในสต็อก</v>
      </c>
      <c r="L6" s="1">
        <f t="shared" si="4"/>
        <v>15</v>
      </c>
      <c r="M6" s="3">
        <v>20</v>
      </c>
      <c r="N6" s="3">
        <f t="shared" si="5"/>
        <v>5</v>
      </c>
      <c r="O6" s="3">
        <f t="shared" ca="1" si="6"/>
        <v>590</v>
      </c>
      <c r="P6" s="4">
        <f t="shared" ca="1" si="7"/>
        <v>2360</v>
      </c>
      <c r="Q6" s="3">
        <f t="shared" ca="1" si="8"/>
        <v>0</v>
      </c>
      <c r="R6" s="11"/>
      <c r="S6" s="16" t="s">
        <v>127</v>
      </c>
      <c r="T6" s="13">
        <f ca="1">COUNTIF(J3:J102,S6)</f>
        <v>37</v>
      </c>
      <c r="U6" s="13" t="s">
        <v>134</v>
      </c>
    </row>
    <row r="7" spans="1:21" ht="20" x14ac:dyDescent="0.5">
      <c r="A7" s="3">
        <v>5</v>
      </c>
      <c r="B7" s="3" t="s">
        <v>106</v>
      </c>
      <c r="C7" s="3" t="s">
        <v>31</v>
      </c>
      <c r="D7" s="3">
        <v>40</v>
      </c>
      <c r="E7" s="3">
        <f t="shared" ca="1" si="9"/>
        <v>7</v>
      </c>
      <c r="F7" s="3">
        <f t="shared" ca="1" si="0"/>
        <v>74</v>
      </c>
      <c r="G7" s="3">
        <f t="shared" ca="1" si="1"/>
        <v>-27</v>
      </c>
      <c r="H7" s="3">
        <f t="shared" ca="1" si="2"/>
        <v>67</v>
      </c>
      <c r="I7" s="3" t="str">
        <f t="shared" ca="1" si="10"/>
        <v/>
      </c>
      <c r="J7" s="3" t="str">
        <f t="shared" ca="1" si="3"/>
        <v>สั่งซื้อด่วน</v>
      </c>
      <c r="L7" s="1">
        <f t="shared" si="4"/>
        <v>15</v>
      </c>
      <c r="M7" s="3">
        <v>20</v>
      </c>
      <c r="N7" s="3">
        <f t="shared" si="5"/>
        <v>5</v>
      </c>
      <c r="O7" s="3" t="str">
        <f t="shared" ca="1" si="6"/>
        <v/>
      </c>
      <c r="P7" s="4" t="str">
        <f t="shared" ca="1" si="7"/>
        <v/>
      </c>
      <c r="Q7" s="3">
        <f t="shared" ca="1" si="8"/>
        <v>1005</v>
      </c>
      <c r="R7" s="11"/>
      <c r="S7" s="16" t="s">
        <v>128</v>
      </c>
      <c r="T7" s="13">
        <f ca="1">COUNTIF(J3:J102,S7)</f>
        <v>30</v>
      </c>
      <c r="U7" s="13" t="s">
        <v>134</v>
      </c>
    </row>
    <row r="8" spans="1:21" ht="20" x14ac:dyDescent="0.5">
      <c r="A8" s="3">
        <v>6</v>
      </c>
      <c r="B8" s="3" t="s">
        <v>106</v>
      </c>
      <c r="C8" s="3" t="s">
        <v>32</v>
      </c>
      <c r="D8" s="3">
        <v>50</v>
      </c>
      <c r="E8" s="3">
        <f t="shared" ca="1" si="9"/>
        <v>86</v>
      </c>
      <c r="F8" s="3">
        <f t="shared" ca="1" si="0"/>
        <v>73</v>
      </c>
      <c r="G8" s="3">
        <f t="shared" ca="1" si="1"/>
        <v>63</v>
      </c>
      <c r="H8" s="3">
        <f t="shared" ca="1" si="2"/>
        <v>0</v>
      </c>
      <c r="I8" s="3">
        <f t="shared" ca="1" si="10"/>
        <v>13</v>
      </c>
      <c r="J8" s="3" t="str">
        <f t="shared" ca="1" si="3"/>
        <v>ปกติ</v>
      </c>
      <c r="L8" s="1">
        <f t="shared" si="4"/>
        <v>25</v>
      </c>
      <c r="M8" s="3">
        <v>30</v>
      </c>
      <c r="N8" s="3">
        <f t="shared" si="5"/>
        <v>5</v>
      </c>
      <c r="O8" s="3">
        <f t="shared" ca="1" si="6"/>
        <v>315</v>
      </c>
      <c r="P8" s="4">
        <f t="shared" ca="1" si="7"/>
        <v>1890</v>
      </c>
      <c r="Q8" s="3">
        <f t="shared" ca="1" si="8"/>
        <v>0</v>
      </c>
      <c r="R8" s="11"/>
      <c r="S8" s="16" t="s">
        <v>138</v>
      </c>
      <c r="T8" s="17">
        <f ca="1">O1</f>
        <v>31825</v>
      </c>
      <c r="U8" s="13" t="s">
        <v>123</v>
      </c>
    </row>
    <row r="9" spans="1:21" ht="20" x14ac:dyDescent="0.5">
      <c r="A9" s="3">
        <v>7</v>
      </c>
      <c r="B9" s="3" t="s">
        <v>106</v>
      </c>
      <c r="C9" s="3" t="s">
        <v>33</v>
      </c>
      <c r="D9" s="3">
        <v>40</v>
      </c>
      <c r="E9" s="3">
        <f t="shared" ca="1" si="9"/>
        <v>11</v>
      </c>
      <c r="F9" s="3">
        <f t="shared" ca="1" si="0"/>
        <v>96</v>
      </c>
      <c r="G9" s="3">
        <f t="shared" ca="1" si="1"/>
        <v>-45</v>
      </c>
      <c r="H9" s="3">
        <f t="shared" ca="1" si="2"/>
        <v>85</v>
      </c>
      <c r="I9" s="3" t="str">
        <f t="shared" ca="1" si="10"/>
        <v/>
      </c>
      <c r="J9" s="3" t="str">
        <f t="shared" ca="1" si="3"/>
        <v>สั่งซื้อด่วน</v>
      </c>
      <c r="L9" s="1">
        <f t="shared" si="4"/>
        <v>15</v>
      </c>
      <c r="M9" s="3">
        <v>20</v>
      </c>
      <c r="N9" s="3">
        <f t="shared" si="5"/>
        <v>5</v>
      </c>
      <c r="O9" s="3" t="str">
        <f t="shared" ca="1" si="6"/>
        <v/>
      </c>
      <c r="P9" s="4" t="str">
        <f t="shared" ca="1" si="7"/>
        <v/>
      </c>
      <c r="Q9" s="3">
        <f t="shared" ca="1" si="8"/>
        <v>1275</v>
      </c>
      <c r="R9" s="11"/>
      <c r="S9" s="16" t="s">
        <v>121</v>
      </c>
      <c r="T9" s="17">
        <f ca="1">P1</f>
        <v>333730</v>
      </c>
      <c r="U9" s="13" t="s">
        <v>123</v>
      </c>
    </row>
    <row r="10" spans="1:21" ht="20" x14ac:dyDescent="0.5">
      <c r="A10" s="3">
        <v>8</v>
      </c>
      <c r="B10" s="3" t="s">
        <v>106</v>
      </c>
      <c r="C10" s="3" t="s">
        <v>34</v>
      </c>
      <c r="D10" s="3">
        <v>50</v>
      </c>
      <c r="E10" s="3">
        <f t="shared" ca="1" si="9"/>
        <v>48</v>
      </c>
      <c r="F10" s="3">
        <f t="shared" ca="1" si="0"/>
        <v>76</v>
      </c>
      <c r="G10" s="3">
        <f t="shared" ca="1" si="1"/>
        <v>22</v>
      </c>
      <c r="H10" s="3">
        <f t="shared" ca="1" si="2"/>
        <v>28</v>
      </c>
      <c r="I10" s="3" t="str">
        <f t="shared" ca="1" si="10"/>
        <v/>
      </c>
      <c r="J10" s="3" t="str">
        <f t="shared" ca="1" si="3"/>
        <v>สั่งซื้อด่วน</v>
      </c>
      <c r="L10" s="1">
        <f t="shared" si="4"/>
        <v>25</v>
      </c>
      <c r="M10" s="3">
        <v>30</v>
      </c>
      <c r="N10" s="3">
        <f t="shared" si="5"/>
        <v>5</v>
      </c>
      <c r="O10" s="3">
        <f t="shared" ca="1" si="6"/>
        <v>110</v>
      </c>
      <c r="P10" s="4">
        <f t="shared" ca="1" si="7"/>
        <v>660</v>
      </c>
      <c r="Q10" s="3">
        <f t="shared" ca="1" si="8"/>
        <v>700</v>
      </c>
      <c r="R10" s="11"/>
      <c r="S10" s="16" t="s">
        <v>122</v>
      </c>
      <c r="T10" s="17">
        <f ca="1">Q1</f>
        <v>50225</v>
      </c>
      <c r="U10" s="13" t="s">
        <v>123</v>
      </c>
    </row>
    <row r="11" spans="1:21" ht="16" x14ac:dyDescent="0.5">
      <c r="A11" s="3">
        <v>9</v>
      </c>
      <c r="B11" s="3" t="s">
        <v>106</v>
      </c>
      <c r="C11" s="3" t="s">
        <v>35</v>
      </c>
      <c r="D11" s="3">
        <v>60</v>
      </c>
      <c r="E11" s="3">
        <f t="shared" ca="1" si="9"/>
        <v>75</v>
      </c>
      <c r="F11" s="3">
        <f t="shared" ca="1" si="0"/>
        <v>5</v>
      </c>
      <c r="G11" s="3">
        <f t="shared" ca="1" si="1"/>
        <v>130</v>
      </c>
      <c r="H11" s="3">
        <f t="shared" ca="1" si="2"/>
        <v>0</v>
      </c>
      <c r="I11" s="3">
        <f t="shared" ca="1" si="10"/>
        <v>70</v>
      </c>
      <c r="J11" s="3" t="str">
        <f t="shared" ca="1" si="3"/>
        <v>มีมากเกินไปในสต็อก</v>
      </c>
      <c r="L11" s="1">
        <f t="shared" si="4"/>
        <v>15</v>
      </c>
      <c r="M11" s="3">
        <v>20</v>
      </c>
      <c r="N11" s="3">
        <f t="shared" si="5"/>
        <v>5</v>
      </c>
      <c r="O11" s="3">
        <f t="shared" ca="1" si="6"/>
        <v>650</v>
      </c>
      <c r="P11" s="4">
        <f t="shared" ca="1" si="7"/>
        <v>2600</v>
      </c>
      <c r="Q11" s="3">
        <f t="shared" ca="1" si="8"/>
        <v>0</v>
      </c>
      <c r="R11" s="11"/>
    </row>
    <row r="12" spans="1:21" ht="16" x14ac:dyDescent="0.5">
      <c r="A12" s="3">
        <v>10</v>
      </c>
      <c r="B12" s="3" t="s">
        <v>110</v>
      </c>
      <c r="C12" s="3" t="s">
        <v>36</v>
      </c>
      <c r="D12" s="3">
        <v>50</v>
      </c>
      <c r="E12" s="3">
        <f t="shared" ca="1" si="9"/>
        <v>40</v>
      </c>
      <c r="F12" s="3">
        <f t="shared" ca="1" si="0"/>
        <v>3</v>
      </c>
      <c r="G12" s="3">
        <f t="shared" ca="1" si="1"/>
        <v>87</v>
      </c>
      <c r="H12" s="3">
        <f t="shared" ca="1" si="2"/>
        <v>0</v>
      </c>
      <c r="I12" s="3">
        <f t="shared" ca="1" si="10"/>
        <v>37</v>
      </c>
      <c r="J12" s="3" t="str">
        <f t="shared" ca="1" si="3"/>
        <v>มีมากเกินไปในสต็อก</v>
      </c>
      <c r="L12" s="1">
        <f t="shared" si="4"/>
        <v>45</v>
      </c>
      <c r="M12" s="3">
        <v>50</v>
      </c>
      <c r="N12" s="3">
        <f t="shared" si="5"/>
        <v>5</v>
      </c>
      <c r="O12" s="3">
        <f t="shared" ca="1" si="6"/>
        <v>435</v>
      </c>
      <c r="P12" s="4">
        <f t="shared" ca="1" si="7"/>
        <v>4350</v>
      </c>
      <c r="Q12" s="3">
        <f t="shared" ca="1" si="8"/>
        <v>0</v>
      </c>
      <c r="R12" s="11"/>
    </row>
    <row r="13" spans="1:21" ht="16" x14ac:dyDescent="0.5">
      <c r="A13" s="3">
        <v>11</v>
      </c>
      <c r="B13" s="3" t="s">
        <v>110</v>
      </c>
      <c r="C13" s="3" t="s">
        <v>37</v>
      </c>
      <c r="D13" s="3">
        <v>50</v>
      </c>
      <c r="E13" s="3">
        <f t="shared" ca="1" si="9"/>
        <v>65</v>
      </c>
      <c r="F13" s="3">
        <f t="shared" ca="1" si="0"/>
        <v>33</v>
      </c>
      <c r="G13" s="3">
        <f t="shared" ca="1" si="1"/>
        <v>82</v>
      </c>
      <c r="H13" s="3">
        <f t="shared" ca="1" si="2"/>
        <v>0</v>
      </c>
      <c r="I13" s="3">
        <f t="shared" ca="1" si="10"/>
        <v>32</v>
      </c>
      <c r="J13" s="3" t="str">
        <f t="shared" ca="1" si="3"/>
        <v>มีมากเกินไปในสต็อก</v>
      </c>
      <c r="L13" s="1">
        <f t="shared" si="4"/>
        <v>95</v>
      </c>
      <c r="M13" s="3">
        <v>100</v>
      </c>
      <c r="N13" s="3">
        <f t="shared" si="5"/>
        <v>5</v>
      </c>
      <c r="O13" s="3">
        <f t="shared" ca="1" si="6"/>
        <v>410</v>
      </c>
      <c r="P13" s="4">
        <f t="shared" ca="1" si="7"/>
        <v>8200</v>
      </c>
      <c r="Q13" s="3">
        <f t="shared" ca="1" si="8"/>
        <v>0</v>
      </c>
      <c r="R13" s="11"/>
    </row>
    <row r="14" spans="1:21" ht="16" x14ac:dyDescent="0.5">
      <c r="A14" s="3">
        <v>12</v>
      </c>
      <c r="B14" s="3" t="s">
        <v>110</v>
      </c>
      <c r="C14" s="3" t="s">
        <v>38</v>
      </c>
      <c r="D14" s="3">
        <v>40</v>
      </c>
      <c r="E14" s="3">
        <f t="shared" ca="1" si="9"/>
        <v>72</v>
      </c>
      <c r="F14" s="3">
        <f t="shared" ca="1" si="0"/>
        <v>15</v>
      </c>
      <c r="G14" s="3">
        <f t="shared" ca="1" si="1"/>
        <v>97</v>
      </c>
      <c r="H14" s="3">
        <f t="shared" ca="1" si="2"/>
        <v>0</v>
      </c>
      <c r="I14" s="3">
        <f t="shared" ca="1" si="10"/>
        <v>57</v>
      </c>
      <c r="J14" s="3" t="str">
        <f t="shared" ca="1" si="3"/>
        <v>มีมากเกินไปในสต็อก</v>
      </c>
      <c r="L14" s="1">
        <f t="shared" si="4"/>
        <v>45</v>
      </c>
      <c r="M14" s="3">
        <v>50</v>
      </c>
      <c r="N14" s="3">
        <f t="shared" si="5"/>
        <v>5</v>
      </c>
      <c r="O14" s="3">
        <f t="shared" ca="1" si="6"/>
        <v>485</v>
      </c>
      <c r="P14" s="4">
        <f t="shared" ca="1" si="7"/>
        <v>4850</v>
      </c>
      <c r="Q14" s="3">
        <f t="shared" ca="1" si="8"/>
        <v>0</v>
      </c>
      <c r="R14" s="11"/>
    </row>
    <row r="15" spans="1:21" ht="16" x14ac:dyDescent="0.5">
      <c r="A15" s="3">
        <v>13</v>
      </c>
      <c r="B15" s="3" t="s">
        <v>110</v>
      </c>
      <c r="C15" s="3" t="s">
        <v>39</v>
      </c>
      <c r="D15" s="3">
        <v>45</v>
      </c>
      <c r="E15" s="3">
        <f t="shared" ca="1" si="9"/>
        <v>87</v>
      </c>
      <c r="F15" s="3">
        <f t="shared" ca="1" si="0"/>
        <v>71</v>
      </c>
      <c r="G15" s="3">
        <f t="shared" ca="1" si="1"/>
        <v>61</v>
      </c>
      <c r="H15" s="3">
        <f t="shared" ca="1" si="2"/>
        <v>0</v>
      </c>
      <c r="I15" s="3">
        <f t="shared" ca="1" si="10"/>
        <v>16</v>
      </c>
      <c r="J15" s="3" t="str">
        <f t="shared" ca="1" si="3"/>
        <v>ปกติ</v>
      </c>
      <c r="L15" s="1">
        <f t="shared" si="4"/>
        <v>55</v>
      </c>
      <c r="M15" s="3">
        <v>60</v>
      </c>
      <c r="N15" s="3">
        <f t="shared" si="5"/>
        <v>5</v>
      </c>
      <c r="O15" s="3">
        <f t="shared" ca="1" si="6"/>
        <v>305</v>
      </c>
      <c r="P15" s="4">
        <f t="shared" ca="1" si="7"/>
        <v>3660</v>
      </c>
      <c r="Q15" s="3">
        <f t="shared" ca="1" si="8"/>
        <v>0</v>
      </c>
      <c r="R15" s="11"/>
    </row>
    <row r="16" spans="1:21" ht="16" x14ac:dyDescent="0.5">
      <c r="A16" s="3">
        <v>14</v>
      </c>
      <c r="B16" s="3" t="s">
        <v>110</v>
      </c>
      <c r="C16" s="3" t="s">
        <v>40</v>
      </c>
      <c r="D16" s="3">
        <v>50</v>
      </c>
      <c r="E16" s="3">
        <f t="shared" ca="1" si="9"/>
        <v>68</v>
      </c>
      <c r="F16" s="3">
        <f t="shared" ca="1" si="0"/>
        <v>9</v>
      </c>
      <c r="G16" s="3">
        <f t="shared" ca="1" si="1"/>
        <v>109</v>
      </c>
      <c r="H16" s="3">
        <f t="shared" ca="1" si="2"/>
        <v>0</v>
      </c>
      <c r="I16" s="3">
        <f t="shared" ca="1" si="10"/>
        <v>59</v>
      </c>
      <c r="J16" s="3" t="str">
        <f t="shared" ca="1" si="3"/>
        <v>มีมากเกินไปในสต็อก</v>
      </c>
      <c r="L16" s="1">
        <f t="shared" si="4"/>
        <v>45</v>
      </c>
      <c r="M16" s="3">
        <v>50</v>
      </c>
      <c r="N16" s="3">
        <f t="shared" si="5"/>
        <v>5</v>
      </c>
      <c r="O16" s="3">
        <f t="shared" ca="1" si="6"/>
        <v>545</v>
      </c>
      <c r="P16" s="4">
        <f t="shared" ca="1" si="7"/>
        <v>5450</v>
      </c>
      <c r="Q16" s="3">
        <f t="shared" ca="1" si="8"/>
        <v>0</v>
      </c>
      <c r="R16" s="11"/>
      <c r="S16" s="11"/>
      <c r="T16" s="11"/>
    </row>
    <row r="17" spans="1:20" ht="16" x14ac:dyDescent="0.5">
      <c r="A17" s="3">
        <v>15</v>
      </c>
      <c r="B17" s="3" t="s">
        <v>110</v>
      </c>
      <c r="C17" s="3" t="s">
        <v>41</v>
      </c>
      <c r="D17" s="3">
        <v>55</v>
      </c>
      <c r="E17" s="3">
        <f t="shared" ca="1" si="9"/>
        <v>99</v>
      </c>
      <c r="F17" s="3">
        <f t="shared" ca="1" si="0"/>
        <v>61</v>
      </c>
      <c r="G17" s="3">
        <f t="shared" ca="1" si="1"/>
        <v>93</v>
      </c>
      <c r="H17" s="3">
        <f t="shared" ca="1" si="2"/>
        <v>0</v>
      </c>
      <c r="I17" s="3">
        <f t="shared" ca="1" si="10"/>
        <v>38</v>
      </c>
      <c r="J17" s="3" t="str">
        <f t="shared" ca="1" si="3"/>
        <v>มีมากเกินไปในสต็อก</v>
      </c>
      <c r="L17" s="1">
        <f t="shared" si="4"/>
        <v>45</v>
      </c>
      <c r="M17" s="3">
        <v>50</v>
      </c>
      <c r="N17" s="3">
        <f t="shared" si="5"/>
        <v>5</v>
      </c>
      <c r="O17" s="3">
        <f t="shared" ca="1" si="6"/>
        <v>465</v>
      </c>
      <c r="P17" s="4">
        <f t="shared" ca="1" si="7"/>
        <v>4650</v>
      </c>
      <c r="Q17" s="3">
        <f t="shared" ca="1" si="8"/>
        <v>0</v>
      </c>
      <c r="R17" s="11"/>
      <c r="S17" s="11"/>
      <c r="T17" s="11"/>
    </row>
    <row r="18" spans="1:20" ht="16" x14ac:dyDescent="0.5">
      <c r="A18" s="3">
        <v>16</v>
      </c>
      <c r="B18" s="3" t="s">
        <v>110</v>
      </c>
      <c r="C18" s="3" t="s">
        <v>42</v>
      </c>
      <c r="D18" s="3">
        <v>60</v>
      </c>
      <c r="E18" s="3">
        <f t="shared" ca="1" si="9"/>
        <v>35</v>
      </c>
      <c r="F18" s="3">
        <f t="shared" ca="1" si="0"/>
        <v>17</v>
      </c>
      <c r="G18" s="3">
        <f t="shared" ca="1" si="1"/>
        <v>78</v>
      </c>
      <c r="H18" s="3">
        <f t="shared" ca="1" si="2"/>
        <v>0</v>
      </c>
      <c r="I18" s="3">
        <f t="shared" ca="1" si="10"/>
        <v>18</v>
      </c>
      <c r="J18" s="3" t="str">
        <f t="shared" ca="1" si="3"/>
        <v>ปกติ</v>
      </c>
      <c r="L18" s="1">
        <f t="shared" si="4"/>
        <v>55</v>
      </c>
      <c r="M18" s="3">
        <v>60</v>
      </c>
      <c r="N18" s="3">
        <f t="shared" si="5"/>
        <v>5</v>
      </c>
      <c r="O18" s="3">
        <f t="shared" ca="1" si="6"/>
        <v>390</v>
      </c>
      <c r="P18" s="4">
        <f t="shared" ca="1" si="7"/>
        <v>4680</v>
      </c>
      <c r="Q18" s="3">
        <f t="shared" ca="1" si="8"/>
        <v>0</v>
      </c>
      <c r="R18" s="11"/>
      <c r="S18" s="11"/>
      <c r="T18" s="11"/>
    </row>
    <row r="19" spans="1:20" ht="16" x14ac:dyDescent="0.5">
      <c r="A19" s="3">
        <v>17</v>
      </c>
      <c r="B19" s="3" t="s">
        <v>110</v>
      </c>
      <c r="C19" s="3" t="s">
        <v>43</v>
      </c>
      <c r="D19" s="3">
        <v>55</v>
      </c>
      <c r="E19" s="3">
        <f t="shared" ca="1" si="9"/>
        <v>85</v>
      </c>
      <c r="F19" s="3">
        <f t="shared" ca="1" si="0"/>
        <v>49</v>
      </c>
      <c r="G19" s="3">
        <f t="shared" ca="1" si="1"/>
        <v>91</v>
      </c>
      <c r="H19" s="3">
        <f t="shared" ca="1" si="2"/>
        <v>0</v>
      </c>
      <c r="I19" s="3">
        <f t="shared" ca="1" si="10"/>
        <v>36</v>
      </c>
      <c r="J19" s="3" t="str">
        <f t="shared" ca="1" si="3"/>
        <v>มีมากเกินไปในสต็อก</v>
      </c>
      <c r="L19" s="1">
        <f t="shared" si="4"/>
        <v>50</v>
      </c>
      <c r="M19" s="3">
        <v>55</v>
      </c>
      <c r="N19" s="3">
        <f t="shared" si="5"/>
        <v>5</v>
      </c>
      <c r="O19" s="3">
        <f t="shared" ca="1" si="6"/>
        <v>455</v>
      </c>
      <c r="P19" s="4">
        <f t="shared" ca="1" si="7"/>
        <v>5005</v>
      </c>
      <c r="Q19" s="3">
        <f t="shared" ca="1" si="8"/>
        <v>0</v>
      </c>
      <c r="R19" s="11"/>
      <c r="S19" s="11"/>
      <c r="T19" s="11"/>
    </row>
    <row r="20" spans="1:20" ht="16" x14ac:dyDescent="0.5">
      <c r="A20" s="3">
        <v>18</v>
      </c>
      <c r="B20" s="3" t="s">
        <v>110</v>
      </c>
      <c r="C20" s="3" t="s">
        <v>44</v>
      </c>
      <c r="D20" s="3">
        <v>50</v>
      </c>
      <c r="E20" s="3">
        <f t="shared" ca="1" si="9"/>
        <v>79</v>
      </c>
      <c r="F20" s="3">
        <f t="shared" ca="1" si="0"/>
        <v>69</v>
      </c>
      <c r="G20" s="3">
        <f t="shared" ca="1" si="1"/>
        <v>60</v>
      </c>
      <c r="H20" s="3">
        <f t="shared" ca="1" si="2"/>
        <v>0</v>
      </c>
      <c r="I20" s="3">
        <f t="shared" ca="1" si="10"/>
        <v>10</v>
      </c>
      <c r="J20" s="3" t="str">
        <f t="shared" ca="1" si="3"/>
        <v>ปกติ</v>
      </c>
      <c r="L20" s="1">
        <f t="shared" si="4"/>
        <v>55</v>
      </c>
      <c r="M20" s="3">
        <v>60</v>
      </c>
      <c r="N20" s="3">
        <f t="shared" si="5"/>
        <v>5</v>
      </c>
      <c r="O20" s="3">
        <f t="shared" ca="1" si="6"/>
        <v>300</v>
      </c>
      <c r="P20" s="4">
        <f t="shared" ca="1" si="7"/>
        <v>3600</v>
      </c>
      <c r="Q20" s="3">
        <f t="shared" ca="1" si="8"/>
        <v>0</v>
      </c>
      <c r="R20" s="11"/>
      <c r="S20" s="11"/>
      <c r="T20" s="11"/>
    </row>
    <row r="21" spans="1:20" ht="16" x14ac:dyDescent="0.5">
      <c r="A21" s="3">
        <v>19</v>
      </c>
      <c r="B21" s="3" t="s">
        <v>110</v>
      </c>
      <c r="C21" s="3" t="s">
        <v>45</v>
      </c>
      <c r="D21" s="3">
        <v>55</v>
      </c>
      <c r="E21" s="3">
        <f t="shared" ca="1" si="9"/>
        <v>53</v>
      </c>
      <c r="F21" s="3">
        <f t="shared" ca="1" si="0"/>
        <v>77</v>
      </c>
      <c r="G21" s="3">
        <f t="shared" ca="1" si="1"/>
        <v>31</v>
      </c>
      <c r="H21" s="3">
        <f t="shared" ca="1" si="2"/>
        <v>24</v>
      </c>
      <c r="I21" s="3" t="str">
        <f t="shared" ca="1" si="10"/>
        <v/>
      </c>
      <c r="J21" s="3" t="str">
        <f t="shared" ca="1" si="3"/>
        <v>ต้องสั่งซื้อ</v>
      </c>
      <c r="L21" s="1">
        <f t="shared" si="4"/>
        <v>55</v>
      </c>
      <c r="M21" s="3">
        <v>60</v>
      </c>
      <c r="N21" s="3">
        <f t="shared" si="5"/>
        <v>5</v>
      </c>
      <c r="O21" s="3">
        <f t="shared" ca="1" si="6"/>
        <v>155</v>
      </c>
      <c r="P21" s="4">
        <f t="shared" ca="1" si="7"/>
        <v>1860</v>
      </c>
      <c r="Q21" s="3">
        <f t="shared" ca="1" si="8"/>
        <v>1320</v>
      </c>
      <c r="R21" s="11"/>
      <c r="S21" s="11"/>
      <c r="T21" s="11"/>
    </row>
    <row r="22" spans="1:20" ht="16" x14ac:dyDescent="0.5">
      <c r="A22" s="3">
        <v>20</v>
      </c>
      <c r="B22" s="3" t="s">
        <v>114</v>
      </c>
      <c r="C22" s="3" t="s">
        <v>46</v>
      </c>
      <c r="D22" s="3">
        <v>50</v>
      </c>
      <c r="E22" s="3">
        <f t="shared" ca="1" si="9"/>
        <v>46</v>
      </c>
      <c r="F22" s="3">
        <f t="shared" ca="1" si="0"/>
        <v>88</v>
      </c>
      <c r="G22" s="3">
        <f t="shared" ca="1" si="1"/>
        <v>8</v>
      </c>
      <c r="H22" s="3">
        <f t="shared" ca="1" si="2"/>
        <v>42</v>
      </c>
      <c r="I22" s="3" t="str">
        <f t="shared" ca="1" si="10"/>
        <v/>
      </c>
      <c r="J22" s="3" t="str">
        <f t="shared" ca="1" si="3"/>
        <v>สั่งซื้อด่วน</v>
      </c>
      <c r="L22" s="1">
        <f t="shared" si="4"/>
        <v>50</v>
      </c>
      <c r="M22" s="3">
        <v>55</v>
      </c>
      <c r="N22" s="3">
        <f t="shared" si="5"/>
        <v>5</v>
      </c>
      <c r="O22" s="3">
        <f t="shared" ca="1" si="6"/>
        <v>40</v>
      </c>
      <c r="P22" s="4">
        <f t="shared" ca="1" si="7"/>
        <v>440</v>
      </c>
      <c r="Q22" s="3">
        <f t="shared" ca="1" si="8"/>
        <v>2100</v>
      </c>
      <c r="R22" s="11"/>
      <c r="S22" s="11"/>
      <c r="T22" s="11"/>
    </row>
    <row r="23" spans="1:20" ht="16" x14ac:dyDescent="0.5">
      <c r="A23" s="3">
        <v>21</v>
      </c>
      <c r="B23" s="3" t="s">
        <v>114</v>
      </c>
      <c r="C23" s="3" t="s">
        <v>47</v>
      </c>
      <c r="D23" s="3">
        <v>50</v>
      </c>
      <c r="E23" s="3">
        <f t="shared" ca="1" si="9"/>
        <v>24</v>
      </c>
      <c r="F23" s="3">
        <f t="shared" ca="1" si="0"/>
        <v>69</v>
      </c>
      <c r="G23" s="3">
        <f t="shared" ca="1" si="1"/>
        <v>5</v>
      </c>
      <c r="H23" s="3">
        <f t="shared" ca="1" si="2"/>
        <v>45</v>
      </c>
      <c r="I23" s="3" t="str">
        <f t="shared" ca="1" si="10"/>
        <v/>
      </c>
      <c r="J23" s="3" t="str">
        <f t="shared" ca="1" si="3"/>
        <v>สั่งซื้อด่วน</v>
      </c>
      <c r="L23" s="1">
        <f t="shared" si="4"/>
        <v>45</v>
      </c>
      <c r="M23" s="3">
        <v>50</v>
      </c>
      <c r="N23" s="3">
        <f t="shared" si="5"/>
        <v>5</v>
      </c>
      <c r="O23" s="3">
        <f t="shared" ca="1" si="6"/>
        <v>25</v>
      </c>
      <c r="P23" s="4">
        <f t="shared" ca="1" si="7"/>
        <v>250</v>
      </c>
      <c r="Q23" s="3">
        <f t="shared" ca="1" si="8"/>
        <v>2025</v>
      </c>
      <c r="R23" s="11"/>
      <c r="S23" s="11"/>
      <c r="T23" s="11"/>
    </row>
    <row r="24" spans="1:20" ht="16" x14ac:dyDescent="0.5">
      <c r="A24" s="3">
        <v>22</v>
      </c>
      <c r="B24" s="3" t="s">
        <v>114</v>
      </c>
      <c r="C24" s="3" t="s">
        <v>48</v>
      </c>
      <c r="D24" s="3">
        <v>40</v>
      </c>
      <c r="E24" s="3">
        <f t="shared" ca="1" si="9"/>
        <v>76</v>
      </c>
      <c r="F24" s="3">
        <f t="shared" ca="1" si="0"/>
        <v>58</v>
      </c>
      <c r="G24" s="3">
        <f t="shared" ca="1" si="1"/>
        <v>58</v>
      </c>
      <c r="H24" s="3">
        <f t="shared" ca="1" si="2"/>
        <v>0</v>
      </c>
      <c r="I24" s="3">
        <f t="shared" ca="1" si="10"/>
        <v>18</v>
      </c>
      <c r="J24" s="3" t="str">
        <f t="shared" ca="1" si="3"/>
        <v>ปกติ</v>
      </c>
      <c r="L24" s="1">
        <f t="shared" si="4"/>
        <v>55</v>
      </c>
      <c r="M24" s="3">
        <v>60</v>
      </c>
      <c r="N24" s="3">
        <f t="shared" si="5"/>
        <v>5</v>
      </c>
      <c r="O24" s="3">
        <f t="shared" ca="1" si="6"/>
        <v>290</v>
      </c>
      <c r="P24" s="4">
        <f t="shared" ca="1" si="7"/>
        <v>3480</v>
      </c>
      <c r="Q24" s="3">
        <f t="shared" ca="1" si="8"/>
        <v>0</v>
      </c>
      <c r="R24" s="11"/>
      <c r="S24" s="11"/>
      <c r="T24" s="11"/>
    </row>
    <row r="25" spans="1:20" ht="16" x14ac:dyDescent="0.5">
      <c r="A25" s="3">
        <v>23</v>
      </c>
      <c r="B25" s="3" t="s">
        <v>114</v>
      </c>
      <c r="C25" s="3" t="s">
        <v>49</v>
      </c>
      <c r="D25" s="3">
        <v>50</v>
      </c>
      <c r="E25" s="3">
        <f t="shared" ca="1" si="9"/>
        <v>82</v>
      </c>
      <c r="F25" s="3">
        <f t="shared" ca="1" si="0"/>
        <v>87</v>
      </c>
      <c r="G25" s="3">
        <f t="shared" ca="1" si="1"/>
        <v>45</v>
      </c>
      <c r="H25" s="3">
        <f t="shared" ca="1" si="2"/>
        <v>5</v>
      </c>
      <c r="I25" s="3" t="str">
        <f t="shared" ca="1" si="10"/>
        <v/>
      </c>
      <c r="J25" s="3" t="str">
        <f t="shared" ca="1" si="3"/>
        <v>ต้องสั่งซื้อ</v>
      </c>
      <c r="L25" s="1">
        <f t="shared" si="4"/>
        <v>50</v>
      </c>
      <c r="M25" s="3">
        <v>55</v>
      </c>
      <c r="N25" s="3">
        <f t="shared" si="5"/>
        <v>5</v>
      </c>
      <c r="O25" s="3">
        <f t="shared" ca="1" si="6"/>
        <v>225</v>
      </c>
      <c r="P25" s="4">
        <f t="shared" ca="1" si="7"/>
        <v>2475</v>
      </c>
      <c r="Q25" s="3">
        <f t="shared" ca="1" si="8"/>
        <v>250</v>
      </c>
      <c r="R25" s="11"/>
      <c r="S25" s="11"/>
      <c r="T25" s="11"/>
    </row>
    <row r="26" spans="1:20" ht="16" x14ac:dyDescent="0.5">
      <c r="A26" s="3">
        <v>24</v>
      </c>
      <c r="B26" s="3" t="s">
        <v>114</v>
      </c>
      <c r="C26" s="3" t="s">
        <v>50</v>
      </c>
      <c r="D26" s="3">
        <v>50</v>
      </c>
      <c r="E26" s="3">
        <f t="shared" ca="1" si="9"/>
        <v>88</v>
      </c>
      <c r="F26" s="3">
        <f t="shared" ca="1" si="0"/>
        <v>48</v>
      </c>
      <c r="G26" s="3">
        <f ca="1">(D26+E26)-F26</f>
        <v>90</v>
      </c>
      <c r="H26" s="3">
        <f t="shared" ca="1" si="2"/>
        <v>0</v>
      </c>
      <c r="I26" s="3">
        <f t="shared" ca="1" si="10"/>
        <v>40</v>
      </c>
      <c r="J26" s="3" t="str">
        <f t="shared" ca="1" si="3"/>
        <v>มีมากเกินไปในสต็อก</v>
      </c>
      <c r="L26" s="1">
        <f t="shared" si="4"/>
        <v>45</v>
      </c>
      <c r="M26" s="3">
        <v>50</v>
      </c>
      <c r="N26" s="3">
        <f t="shared" si="5"/>
        <v>5</v>
      </c>
      <c r="O26" s="3">
        <f t="shared" ca="1" si="6"/>
        <v>450</v>
      </c>
      <c r="P26" s="4">
        <f t="shared" ca="1" si="7"/>
        <v>4500</v>
      </c>
      <c r="Q26" s="3">
        <f t="shared" ca="1" si="8"/>
        <v>0</v>
      </c>
      <c r="R26" s="11"/>
      <c r="S26" s="11"/>
      <c r="T26" s="11"/>
    </row>
    <row r="27" spans="1:20" ht="16" x14ac:dyDescent="0.5">
      <c r="A27" s="3">
        <v>25</v>
      </c>
      <c r="B27" s="3" t="s">
        <v>114</v>
      </c>
      <c r="C27" s="3" t="s">
        <v>51</v>
      </c>
      <c r="D27" s="3">
        <v>40</v>
      </c>
      <c r="E27" s="3">
        <f t="shared" ca="1" si="9"/>
        <v>39</v>
      </c>
      <c r="F27" s="3">
        <f t="shared" ca="1" si="0"/>
        <v>18</v>
      </c>
      <c r="G27" s="3">
        <f t="shared" ca="1" si="1"/>
        <v>61</v>
      </c>
      <c r="H27" s="3">
        <f t="shared" ca="1" si="2"/>
        <v>0</v>
      </c>
      <c r="I27" s="3">
        <f t="shared" ca="1" si="10"/>
        <v>21</v>
      </c>
      <c r="J27" s="3" t="str">
        <f t="shared" ca="1" si="3"/>
        <v>มีมากเกินไปในสต็อก</v>
      </c>
      <c r="L27" s="1">
        <f t="shared" si="4"/>
        <v>95</v>
      </c>
      <c r="M27" s="3">
        <v>100</v>
      </c>
      <c r="N27" s="3">
        <f t="shared" si="5"/>
        <v>5</v>
      </c>
      <c r="O27" s="3">
        <f t="shared" ca="1" si="6"/>
        <v>305</v>
      </c>
      <c r="P27" s="4">
        <f t="shared" ca="1" si="7"/>
        <v>6100</v>
      </c>
      <c r="Q27" s="3">
        <f t="shared" ca="1" si="8"/>
        <v>0</v>
      </c>
      <c r="R27" s="11"/>
      <c r="S27" s="11"/>
      <c r="T27" s="11"/>
    </row>
    <row r="28" spans="1:20" ht="16" x14ac:dyDescent="0.5">
      <c r="A28" s="3">
        <v>26</v>
      </c>
      <c r="B28" s="3" t="s">
        <v>114</v>
      </c>
      <c r="C28" s="3" t="s">
        <v>52</v>
      </c>
      <c r="D28" s="3">
        <v>50</v>
      </c>
      <c r="E28" s="3">
        <f t="shared" ca="1" si="9"/>
        <v>93</v>
      </c>
      <c r="F28" s="3">
        <f t="shared" ca="1" si="0"/>
        <v>73</v>
      </c>
      <c r="G28" s="3">
        <f t="shared" ca="1" si="1"/>
        <v>70</v>
      </c>
      <c r="H28" s="3">
        <f t="shared" ca="1" si="2"/>
        <v>0</v>
      </c>
      <c r="I28" s="3">
        <f t="shared" ca="1" si="10"/>
        <v>20</v>
      </c>
      <c r="J28" s="3" t="str">
        <f t="shared" ca="1" si="3"/>
        <v>ปกติ</v>
      </c>
      <c r="L28" s="1">
        <f t="shared" si="4"/>
        <v>45</v>
      </c>
      <c r="M28" s="3">
        <v>50</v>
      </c>
      <c r="N28" s="3">
        <f t="shared" si="5"/>
        <v>5</v>
      </c>
      <c r="O28" s="3">
        <f t="shared" ca="1" si="6"/>
        <v>350</v>
      </c>
      <c r="P28" s="4">
        <f t="shared" ca="1" si="7"/>
        <v>3500</v>
      </c>
      <c r="Q28" s="3">
        <f t="shared" ca="1" si="8"/>
        <v>0</v>
      </c>
      <c r="R28" s="11"/>
      <c r="S28" s="11"/>
      <c r="T28" s="11"/>
    </row>
    <row r="29" spans="1:20" ht="16" x14ac:dyDescent="0.5">
      <c r="A29" s="3">
        <v>27</v>
      </c>
      <c r="B29" s="3" t="s">
        <v>114</v>
      </c>
      <c r="C29" s="3" t="s">
        <v>53</v>
      </c>
      <c r="D29" s="3">
        <v>50</v>
      </c>
      <c r="E29" s="3">
        <f t="shared" ca="1" si="9"/>
        <v>16</v>
      </c>
      <c r="F29" s="3">
        <f t="shared" ca="1" si="0"/>
        <v>98</v>
      </c>
      <c r="G29" s="3">
        <f t="shared" ca="1" si="1"/>
        <v>-32</v>
      </c>
      <c r="H29" s="3">
        <f t="shared" ca="1" si="2"/>
        <v>82</v>
      </c>
      <c r="I29" s="3" t="str">
        <f t="shared" ca="1" si="10"/>
        <v/>
      </c>
      <c r="J29" s="3" t="str">
        <f t="shared" ca="1" si="3"/>
        <v>สั่งซื้อด่วน</v>
      </c>
      <c r="L29" s="1">
        <f t="shared" si="4"/>
        <v>50</v>
      </c>
      <c r="M29" s="3">
        <v>55</v>
      </c>
      <c r="N29" s="3">
        <f t="shared" si="5"/>
        <v>5</v>
      </c>
      <c r="O29" s="3" t="str">
        <f t="shared" ca="1" si="6"/>
        <v/>
      </c>
      <c r="P29" s="4" t="str">
        <f t="shared" ca="1" si="7"/>
        <v/>
      </c>
      <c r="Q29" s="3">
        <f t="shared" ca="1" si="8"/>
        <v>4100</v>
      </c>
      <c r="R29" s="11"/>
      <c r="S29" s="11"/>
      <c r="T29" s="11"/>
    </row>
    <row r="30" spans="1:20" ht="16" x14ac:dyDescent="0.5">
      <c r="A30" s="3">
        <v>28</v>
      </c>
      <c r="B30" s="3" t="s">
        <v>114</v>
      </c>
      <c r="C30" s="3" t="s">
        <v>54</v>
      </c>
      <c r="D30" s="3">
        <v>60</v>
      </c>
      <c r="E30" s="3">
        <f t="shared" ca="1" si="9"/>
        <v>72</v>
      </c>
      <c r="F30" s="3">
        <f t="shared" ca="1" si="0"/>
        <v>23</v>
      </c>
      <c r="G30" s="3">
        <f t="shared" ca="1" si="1"/>
        <v>109</v>
      </c>
      <c r="H30" s="3">
        <f t="shared" ca="1" si="2"/>
        <v>0</v>
      </c>
      <c r="I30" s="3">
        <f t="shared" ca="1" si="10"/>
        <v>49</v>
      </c>
      <c r="J30" s="3" t="str">
        <f t="shared" ca="1" si="3"/>
        <v>มีมากเกินไปในสต็อก</v>
      </c>
      <c r="L30" s="1">
        <f t="shared" si="4"/>
        <v>35</v>
      </c>
      <c r="M30" s="3">
        <v>40</v>
      </c>
      <c r="N30" s="3">
        <f t="shared" si="5"/>
        <v>5</v>
      </c>
      <c r="O30" s="3">
        <f t="shared" ca="1" si="6"/>
        <v>545</v>
      </c>
      <c r="P30" s="4">
        <f t="shared" ca="1" si="7"/>
        <v>4360</v>
      </c>
      <c r="Q30" s="3">
        <f t="shared" ca="1" si="8"/>
        <v>0</v>
      </c>
      <c r="R30" s="11"/>
      <c r="S30" s="11"/>
      <c r="T30" s="11"/>
    </row>
    <row r="31" spans="1:20" ht="16" x14ac:dyDescent="0.5">
      <c r="A31" s="3">
        <v>29</v>
      </c>
      <c r="B31" s="3" t="s">
        <v>114</v>
      </c>
      <c r="C31" s="3" t="s">
        <v>55</v>
      </c>
      <c r="D31" s="3">
        <v>50</v>
      </c>
      <c r="E31" s="3">
        <f t="shared" ca="1" si="9"/>
        <v>26</v>
      </c>
      <c r="F31" s="3">
        <f t="shared" ca="1" si="0"/>
        <v>72</v>
      </c>
      <c r="G31" s="3">
        <f t="shared" ca="1" si="1"/>
        <v>4</v>
      </c>
      <c r="H31" s="3">
        <f t="shared" ca="1" si="2"/>
        <v>46</v>
      </c>
      <c r="I31" s="3" t="str">
        <f t="shared" ca="1" si="10"/>
        <v/>
      </c>
      <c r="J31" s="3" t="str">
        <f t="shared" ca="1" si="3"/>
        <v>สั่งซื้อด่วน</v>
      </c>
      <c r="L31" s="1">
        <f t="shared" si="4"/>
        <v>55</v>
      </c>
      <c r="M31" s="3">
        <v>60</v>
      </c>
      <c r="N31" s="3">
        <f t="shared" si="5"/>
        <v>5</v>
      </c>
      <c r="O31" s="3">
        <f t="shared" ca="1" si="6"/>
        <v>20</v>
      </c>
      <c r="P31" s="4">
        <f t="shared" ca="1" si="7"/>
        <v>240</v>
      </c>
      <c r="Q31" s="3">
        <f t="shared" ca="1" si="8"/>
        <v>2530</v>
      </c>
      <c r="R31" s="11"/>
      <c r="S31" s="11"/>
      <c r="T31" s="11"/>
    </row>
    <row r="32" spans="1:20" ht="16" x14ac:dyDescent="0.5">
      <c r="A32" s="3">
        <v>30</v>
      </c>
      <c r="B32" s="3" t="s">
        <v>114</v>
      </c>
      <c r="C32" s="3" t="s">
        <v>56</v>
      </c>
      <c r="D32" s="3">
        <v>50</v>
      </c>
      <c r="E32" s="3">
        <f t="shared" ca="1" si="9"/>
        <v>8</v>
      </c>
      <c r="F32" s="3">
        <f t="shared" ca="1" si="0"/>
        <v>16</v>
      </c>
      <c r="G32" s="3">
        <f t="shared" ca="1" si="1"/>
        <v>42</v>
      </c>
      <c r="H32" s="3">
        <f t="shared" ca="1" si="2"/>
        <v>8</v>
      </c>
      <c r="I32" s="3" t="str">
        <f t="shared" ca="1" si="10"/>
        <v/>
      </c>
      <c r="J32" s="3" t="str">
        <f t="shared" ca="1" si="3"/>
        <v>ต้องสั่งซื้อ</v>
      </c>
      <c r="L32" s="1">
        <f t="shared" si="4"/>
        <v>55</v>
      </c>
      <c r="M32" s="3">
        <v>60</v>
      </c>
      <c r="N32" s="3">
        <f t="shared" si="5"/>
        <v>5</v>
      </c>
      <c r="O32" s="3">
        <f t="shared" ca="1" si="6"/>
        <v>210</v>
      </c>
      <c r="P32" s="4">
        <f t="shared" ca="1" si="7"/>
        <v>2520</v>
      </c>
      <c r="Q32" s="3">
        <f t="shared" ca="1" si="8"/>
        <v>440</v>
      </c>
      <c r="R32" s="11"/>
      <c r="S32" s="11"/>
      <c r="T32" s="11"/>
    </row>
    <row r="33" spans="1:20" ht="16" x14ac:dyDescent="0.5">
      <c r="A33" s="3">
        <v>31</v>
      </c>
      <c r="B33" s="3" t="s">
        <v>110</v>
      </c>
      <c r="C33" s="3" t="s">
        <v>57</v>
      </c>
      <c r="D33" s="3">
        <v>50</v>
      </c>
      <c r="E33" s="3">
        <f t="shared" ca="1" si="9"/>
        <v>18</v>
      </c>
      <c r="F33" s="3">
        <f t="shared" ca="1" si="0"/>
        <v>44</v>
      </c>
      <c r="G33" s="3">
        <f t="shared" ca="1" si="1"/>
        <v>24</v>
      </c>
      <c r="H33" s="3">
        <f t="shared" ca="1" si="2"/>
        <v>26</v>
      </c>
      <c r="I33" s="3" t="str">
        <f t="shared" ca="1" si="10"/>
        <v/>
      </c>
      <c r="J33" s="3" t="str">
        <f t="shared" ca="1" si="3"/>
        <v>สั่งซื้อด่วน</v>
      </c>
      <c r="L33" s="1">
        <f t="shared" si="4"/>
        <v>45</v>
      </c>
      <c r="M33" s="3">
        <v>50</v>
      </c>
      <c r="N33" s="3">
        <f t="shared" si="5"/>
        <v>5</v>
      </c>
      <c r="O33" s="3">
        <f t="shared" ca="1" si="6"/>
        <v>120</v>
      </c>
      <c r="P33" s="4">
        <f t="shared" ca="1" si="7"/>
        <v>1200</v>
      </c>
      <c r="Q33" s="3">
        <f t="shared" ca="1" si="8"/>
        <v>1170</v>
      </c>
      <c r="R33" s="11"/>
      <c r="S33" s="11"/>
      <c r="T33" s="11"/>
    </row>
    <row r="34" spans="1:20" ht="16" x14ac:dyDescent="0.5">
      <c r="A34" s="3">
        <v>32</v>
      </c>
      <c r="B34" s="3" t="s">
        <v>110</v>
      </c>
      <c r="C34" s="3" t="s">
        <v>58</v>
      </c>
      <c r="D34" s="3">
        <v>50</v>
      </c>
      <c r="E34" s="3">
        <f t="shared" ca="1" si="9"/>
        <v>24</v>
      </c>
      <c r="F34" s="3">
        <f t="shared" ca="1" si="0"/>
        <v>70</v>
      </c>
      <c r="G34" s="3">
        <f t="shared" ca="1" si="1"/>
        <v>4</v>
      </c>
      <c r="H34" s="3">
        <f t="shared" ca="1" si="2"/>
        <v>46</v>
      </c>
      <c r="I34" s="3" t="str">
        <f t="shared" ca="1" si="10"/>
        <v/>
      </c>
      <c r="J34" s="3" t="str">
        <f t="shared" ca="1" si="3"/>
        <v>สั่งซื้อด่วน</v>
      </c>
      <c r="L34" s="1">
        <f t="shared" si="4"/>
        <v>45</v>
      </c>
      <c r="M34" s="3">
        <v>50</v>
      </c>
      <c r="N34" s="3">
        <f t="shared" si="5"/>
        <v>5</v>
      </c>
      <c r="O34" s="3">
        <f t="shared" ca="1" si="6"/>
        <v>20</v>
      </c>
      <c r="P34" s="4">
        <f t="shared" ca="1" si="7"/>
        <v>200</v>
      </c>
      <c r="Q34" s="3">
        <f t="shared" ca="1" si="8"/>
        <v>2070</v>
      </c>
      <c r="R34" s="11"/>
      <c r="S34" s="11"/>
      <c r="T34" s="11"/>
    </row>
    <row r="35" spans="1:20" ht="16" x14ac:dyDescent="0.5">
      <c r="A35" s="3">
        <v>33</v>
      </c>
      <c r="B35" s="3" t="s">
        <v>110</v>
      </c>
      <c r="C35" s="3" t="s">
        <v>59</v>
      </c>
      <c r="D35" s="3">
        <v>50</v>
      </c>
      <c r="E35" s="3">
        <f t="shared" ca="1" si="9"/>
        <v>42</v>
      </c>
      <c r="F35" s="3">
        <f t="shared" ca="1" si="0"/>
        <v>65</v>
      </c>
      <c r="G35" s="3">
        <f t="shared" ca="1" si="1"/>
        <v>27</v>
      </c>
      <c r="H35" s="3">
        <f t="shared" ca="1" si="2"/>
        <v>23</v>
      </c>
      <c r="I35" s="3" t="str">
        <f t="shared" ca="1" si="10"/>
        <v/>
      </c>
      <c r="J35" s="3" t="str">
        <f t="shared" ca="1" si="3"/>
        <v>ต้องสั่งซื้อ</v>
      </c>
      <c r="L35" s="1">
        <f t="shared" si="4"/>
        <v>55</v>
      </c>
      <c r="M35" s="3">
        <v>60</v>
      </c>
      <c r="N35" s="3">
        <f t="shared" si="5"/>
        <v>5</v>
      </c>
      <c r="O35" s="3">
        <f t="shared" ca="1" si="6"/>
        <v>135</v>
      </c>
      <c r="P35" s="4">
        <f t="shared" ca="1" si="7"/>
        <v>1620</v>
      </c>
      <c r="Q35" s="3">
        <f t="shared" ca="1" si="8"/>
        <v>1265</v>
      </c>
      <c r="R35" s="11"/>
      <c r="S35" s="11"/>
      <c r="T35" s="11"/>
    </row>
    <row r="36" spans="1:20" ht="16" x14ac:dyDescent="0.5">
      <c r="A36" s="3">
        <v>34</v>
      </c>
      <c r="B36" s="3" t="s">
        <v>110</v>
      </c>
      <c r="C36" s="3" t="s">
        <v>60</v>
      </c>
      <c r="D36" s="3">
        <v>60</v>
      </c>
      <c r="E36" s="3">
        <f t="shared" ca="1" si="9"/>
        <v>30</v>
      </c>
      <c r="F36" s="3">
        <f t="shared" ca="1" si="0"/>
        <v>52</v>
      </c>
      <c r="G36" s="3">
        <f t="shared" ca="1" si="1"/>
        <v>38</v>
      </c>
      <c r="H36" s="3">
        <f t="shared" ca="1" si="2"/>
        <v>22</v>
      </c>
      <c r="I36" s="3" t="str">
        <f t="shared" ca="1" si="10"/>
        <v/>
      </c>
      <c r="J36" s="3" t="str">
        <f t="shared" ca="1" si="3"/>
        <v>ต้องสั่งซื้อ</v>
      </c>
      <c r="L36" s="1">
        <f t="shared" si="4"/>
        <v>55</v>
      </c>
      <c r="M36" s="3">
        <v>60</v>
      </c>
      <c r="N36" s="3">
        <f t="shared" si="5"/>
        <v>5</v>
      </c>
      <c r="O36" s="3">
        <f t="shared" ca="1" si="6"/>
        <v>190</v>
      </c>
      <c r="P36" s="4">
        <f t="shared" ca="1" si="7"/>
        <v>2280</v>
      </c>
      <c r="Q36" s="3">
        <f t="shared" ca="1" si="8"/>
        <v>1210</v>
      </c>
      <c r="R36" s="11"/>
      <c r="S36" s="11"/>
      <c r="T36" s="11"/>
    </row>
    <row r="37" spans="1:20" ht="16" x14ac:dyDescent="0.5">
      <c r="A37" s="3">
        <v>35</v>
      </c>
      <c r="B37" s="3" t="s">
        <v>110</v>
      </c>
      <c r="C37" s="3" t="s">
        <v>61</v>
      </c>
      <c r="D37" s="3">
        <v>50</v>
      </c>
      <c r="E37" s="3">
        <f t="shared" ca="1" si="9"/>
        <v>77</v>
      </c>
      <c r="F37" s="3">
        <f t="shared" ca="1" si="0"/>
        <v>60</v>
      </c>
      <c r="G37" s="3">
        <f t="shared" ca="1" si="1"/>
        <v>67</v>
      </c>
      <c r="H37" s="3">
        <f t="shared" ca="1" si="2"/>
        <v>0</v>
      </c>
      <c r="I37" s="3">
        <f t="shared" ca="1" si="10"/>
        <v>17</v>
      </c>
      <c r="J37" s="3" t="str">
        <f t="shared" ca="1" si="3"/>
        <v>ปกติ</v>
      </c>
      <c r="L37" s="1">
        <f t="shared" si="4"/>
        <v>55</v>
      </c>
      <c r="M37" s="3">
        <v>60</v>
      </c>
      <c r="N37" s="3">
        <f t="shared" si="5"/>
        <v>5</v>
      </c>
      <c r="O37" s="3">
        <f t="shared" ca="1" si="6"/>
        <v>335</v>
      </c>
      <c r="P37" s="4">
        <f t="shared" ca="1" si="7"/>
        <v>4020</v>
      </c>
      <c r="Q37" s="3">
        <f t="shared" ca="1" si="8"/>
        <v>0</v>
      </c>
      <c r="R37" s="11"/>
      <c r="S37" s="11"/>
      <c r="T37" s="11"/>
    </row>
    <row r="38" spans="1:20" ht="16" x14ac:dyDescent="0.5">
      <c r="A38" s="3">
        <v>36</v>
      </c>
      <c r="B38" s="3" t="s">
        <v>110</v>
      </c>
      <c r="C38" s="3" t="s">
        <v>62</v>
      </c>
      <c r="D38" s="3">
        <v>40</v>
      </c>
      <c r="E38" s="3">
        <f t="shared" ca="1" si="9"/>
        <v>81</v>
      </c>
      <c r="F38" s="3">
        <f t="shared" ca="1" si="0"/>
        <v>53</v>
      </c>
      <c r="G38" s="3">
        <f t="shared" ca="1" si="1"/>
        <v>68</v>
      </c>
      <c r="H38" s="3">
        <f t="shared" ca="1" si="2"/>
        <v>0</v>
      </c>
      <c r="I38" s="3">
        <f t="shared" ca="1" si="10"/>
        <v>28</v>
      </c>
      <c r="J38" s="3" t="str">
        <f t="shared" ca="1" si="3"/>
        <v>มีมากเกินไปในสต็อก</v>
      </c>
      <c r="L38" s="1">
        <f t="shared" si="4"/>
        <v>25</v>
      </c>
      <c r="M38" s="3">
        <v>30</v>
      </c>
      <c r="N38" s="3">
        <f t="shared" si="5"/>
        <v>5</v>
      </c>
      <c r="O38" s="3">
        <f t="shared" ca="1" si="6"/>
        <v>340</v>
      </c>
      <c r="P38" s="4">
        <f t="shared" ca="1" si="7"/>
        <v>2040</v>
      </c>
      <c r="Q38" s="3">
        <f t="shared" ca="1" si="8"/>
        <v>0</v>
      </c>
      <c r="R38" s="11"/>
      <c r="S38" s="11"/>
      <c r="T38" s="11"/>
    </row>
    <row r="39" spans="1:20" ht="16" x14ac:dyDescent="0.5">
      <c r="A39" s="3">
        <v>37</v>
      </c>
      <c r="B39" s="3" t="s">
        <v>110</v>
      </c>
      <c r="C39" s="3" t="s">
        <v>63</v>
      </c>
      <c r="D39" s="3">
        <v>50</v>
      </c>
      <c r="E39" s="3">
        <f t="shared" ca="1" si="9"/>
        <v>83</v>
      </c>
      <c r="F39" s="3">
        <f t="shared" ca="1" si="0"/>
        <v>22</v>
      </c>
      <c r="G39" s="3">
        <f t="shared" ca="1" si="1"/>
        <v>111</v>
      </c>
      <c r="H39" s="3">
        <f t="shared" ca="1" si="2"/>
        <v>0</v>
      </c>
      <c r="I39" s="3">
        <f t="shared" ca="1" si="10"/>
        <v>61</v>
      </c>
      <c r="J39" s="3" t="str">
        <f t="shared" ca="1" si="3"/>
        <v>มีมากเกินไปในสต็อก</v>
      </c>
      <c r="L39" s="1">
        <f t="shared" si="4"/>
        <v>15</v>
      </c>
      <c r="M39" s="3">
        <v>20</v>
      </c>
      <c r="N39" s="3">
        <f t="shared" si="5"/>
        <v>5</v>
      </c>
      <c r="O39" s="3">
        <f t="shared" ca="1" si="6"/>
        <v>555</v>
      </c>
      <c r="P39" s="4">
        <f t="shared" ca="1" si="7"/>
        <v>2220</v>
      </c>
      <c r="Q39" s="3">
        <f t="shared" ca="1" si="8"/>
        <v>0</v>
      </c>
      <c r="R39" s="11"/>
      <c r="S39" s="11"/>
      <c r="T39" s="11"/>
    </row>
    <row r="40" spans="1:20" ht="16" x14ac:dyDescent="0.5">
      <c r="A40" s="3">
        <v>38</v>
      </c>
      <c r="B40" s="3" t="s">
        <v>110</v>
      </c>
      <c r="C40" s="3" t="s">
        <v>64</v>
      </c>
      <c r="D40" s="3">
        <v>50</v>
      </c>
      <c r="E40" s="3">
        <f t="shared" ca="1" si="9"/>
        <v>53</v>
      </c>
      <c r="F40" s="3">
        <f t="shared" ca="1" si="0"/>
        <v>35</v>
      </c>
      <c r="G40" s="3">
        <f t="shared" ca="1" si="1"/>
        <v>68</v>
      </c>
      <c r="H40" s="3">
        <f t="shared" ca="1" si="2"/>
        <v>0</v>
      </c>
      <c r="I40" s="3">
        <f t="shared" ca="1" si="10"/>
        <v>18</v>
      </c>
      <c r="J40" s="3" t="str">
        <f t="shared" ca="1" si="3"/>
        <v>ปกติ</v>
      </c>
      <c r="L40" s="1">
        <f t="shared" si="4"/>
        <v>45</v>
      </c>
      <c r="M40" s="3">
        <v>50</v>
      </c>
      <c r="N40" s="3">
        <f t="shared" si="5"/>
        <v>5</v>
      </c>
      <c r="O40" s="3">
        <f t="shared" ca="1" si="6"/>
        <v>340</v>
      </c>
      <c r="P40" s="4">
        <f t="shared" ca="1" si="7"/>
        <v>3400</v>
      </c>
      <c r="Q40" s="3">
        <f t="shared" ca="1" si="8"/>
        <v>0</v>
      </c>
      <c r="R40" s="11"/>
      <c r="S40" s="11"/>
      <c r="T40" s="11"/>
    </row>
    <row r="41" spans="1:20" ht="16" x14ac:dyDescent="0.5">
      <c r="A41" s="3">
        <v>39</v>
      </c>
      <c r="B41" s="3" t="s">
        <v>110</v>
      </c>
      <c r="C41" s="3" t="s">
        <v>65</v>
      </c>
      <c r="D41" s="3">
        <v>50</v>
      </c>
      <c r="E41" s="3">
        <f t="shared" ca="1" si="9"/>
        <v>90</v>
      </c>
      <c r="F41" s="3">
        <f t="shared" ca="1" si="0"/>
        <v>76</v>
      </c>
      <c r="G41" s="3">
        <f t="shared" ca="1" si="1"/>
        <v>64</v>
      </c>
      <c r="H41" s="3">
        <f t="shared" ca="1" si="2"/>
        <v>0</v>
      </c>
      <c r="I41" s="3">
        <f t="shared" ca="1" si="10"/>
        <v>14</v>
      </c>
      <c r="J41" s="3" t="str">
        <f t="shared" ca="1" si="3"/>
        <v>ปกติ</v>
      </c>
      <c r="L41" s="1">
        <f t="shared" si="4"/>
        <v>95</v>
      </c>
      <c r="M41" s="3">
        <v>100</v>
      </c>
      <c r="N41" s="3">
        <f t="shared" si="5"/>
        <v>5</v>
      </c>
      <c r="O41" s="3">
        <f t="shared" ca="1" si="6"/>
        <v>320</v>
      </c>
      <c r="P41" s="4">
        <f t="shared" ca="1" si="7"/>
        <v>6400</v>
      </c>
      <c r="Q41" s="3">
        <f t="shared" ca="1" si="8"/>
        <v>0</v>
      </c>
      <c r="R41" s="11"/>
      <c r="S41" s="11"/>
      <c r="T41" s="11"/>
    </row>
    <row r="42" spans="1:20" ht="16" x14ac:dyDescent="0.5">
      <c r="A42" s="3">
        <v>40</v>
      </c>
      <c r="B42" s="3" t="s">
        <v>110</v>
      </c>
      <c r="C42" s="3" t="s">
        <v>66</v>
      </c>
      <c r="D42" s="3">
        <v>50</v>
      </c>
      <c r="E42" s="3">
        <f t="shared" ca="1" si="9"/>
        <v>5</v>
      </c>
      <c r="F42" s="3">
        <f t="shared" ca="1" si="0"/>
        <v>70</v>
      </c>
      <c r="G42" s="3">
        <f t="shared" ca="1" si="1"/>
        <v>-15</v>
      </c>
      <c r="H42" s="3">
        <f t="shared" ca="1" si="2"/>
        <v>65</v>
      </c>
      <c r="I42" s="3" t="str">
        <f t="shared" ca="1" si="10"/>
        <v/>
      </c>
      <c r="J42" s="3" t="str">
        <f t="shared" ca="1" si="3"/>
        <v>สั่งซื้อด่วน</v>
      </c>
      <c r="L42" s="1">
        <f t="shared" si="4"/>
        <v>45</v>
      </c>
      <c r="M42" s="3">
        <v>50</v>
      </c>
      <c r="N42" s="3">
        <f t="shared" si="5"/>
        <v>5</v>
      </c>
      <c r="O42" s="3" t="str">
        <f t="shared" ca="1" si="6"/>
        <v/>
      </c>
      <c r="P42" s="4" t="str">
        <f t="shared" ca="1" si="7"/>
        <v/>
      </c>
      <c r="Q42" s="3">
        <f t="shared" ca="1" si="8"/>
        <v>2925</v>
      </c>
      <c r="R42" s="11"/>
      <c r="S42" s="11"/>
      <c r="T42" s="11"/>
    </row>
    <row r="43" spans="1:20" ht="16" x14ac:dyDescent="0.5">
      <c r="A43" s="3">
        <v>41</v>
      </c>
      <c r="B43" s="3" t="s">
        <v>110</v>
      </c>
      <c r="C43" s="3" t="s">
        <v>67</v>
      </c>
      <c r="D43" s="3">
        <v>50</v>
      </c>
      <c r="E43" s="3">
        <f t="shared" ca="1" si="9"/>
        <v>90</v>
      </c>
      <c r="F43" s="3">
        <f t="shared" ca="1" si="0"/>
        <v>69</v>
      </c>
      <c r="G43" s="3">
        <f t="shared" ca="1" si="1"/>
        <v>71</v>
      </c>
      <c r="H43" s="3">
        <f t="shared" ca="1" si="2"/>
        <v>0</v>
      </c>
      <c r="I43" s="3">
        <f t="shared" ca="1" si="10"/>
        <v>21</v>
      </c>
      <c r="J43" s="3" t="str">
        <f t="shared" ca="1" si="3"/>
        <v>ปกติ</v>
      </c>
      <c r="L43" s="1">
        <f t="shared" si="4"/>
        <v>55</v>
      </c>
      <c r="M43" s="3">
        <v>60</v>
      </c>
      <c r="N43" s="3">
        <f t="shared" si="5"/>
        <v>5</v>
      </c>
      <c r="O43" s="3">
        <f t="shared" ca="1" si="6"/>
        <v>355</v>
      </c>
      <c r="P43" s="4">
        <f t="shared" ca="1" si="7"/>
        <v>4260</v>
      </c>
      <c r="Q43" s="3">
        <f t="shared" ca="1" si="8"/>
        <v>0</v>
      </c>
      <c r="R43" s="11"/>
      <c r="S43" s="11"/>
      <c r="T43" s="11"/>
    </row>
    <row r="44" spans="1:20" ht="16" x14ac:dyDescent="0.5">
      <c r="A44" s="3">
        <v>42</v>
      </c>
      <c r="B44" s="3" t="s">
        <v>109</v>
      </c>
      <c r="C44" s="3" t="s">
        <v>68</v>
      </c>
      <c r="D44" s="3">
        <v>50</v>
      </c>
      <c r="E44" s="3">
        <f t="shared" ca="1" si="9"/>
        <v>86</v>
      </c>
      <c r="F44" s="3">
        <f t="shared" ca="1" si="0"/>
        <v>64</v>
      </c>
      <c r="G44" s="3">
        <f t="shared" ca="1" si="1"/>
        <v>72</v>
      </c>
      <c r="H44" s="3">
        <f t="shared" ca="1" si="2"/>
        <v>0</v>
      </c>
      <c r="I44" s="3">
        <f t="shared" ca="1" si="10"/>
        <v>22</v>
      </c>
      <c r="J44" s="3" t="str">
        <f t="shared" ca="1" si="3"/>
        <v>ปกติ</v>
      </c>
      <c r="L44" s="1">
        <f t="shared" si="4"/>
        <v>45</v>
      </c>
      <c r="M44" s="3">
        <v>50</v>
      </c>
      <c r="N44" s="3">
        <f t="shared" si="5"/>
        <v>5</v>
      </c>
      <c r="O44" s="3">
        <f t="shared" ca="1" si="6"/>
        <v>360</v>
      </c>
      <c r="P44" s="4">
        <f t="shared" ca="1" si="7"/>
        <v>3600</v>
      </c>
      <c r="Q44" s="3">
        <f t="shared" ca="1" si="8"/>
        <v>0</v>
      </c>
      <c r="R44" s="11"/>
      <c r="S44" s="11"/>
      <c r="T44" s="11"/>
    </row>
    <row r="45" spans="1:20" ht="16" x14ac:dyDescent="0.5">
      <c r="A45" s="3">
        <v>43</v>
      </c>
      <c r="B45" s="3" t="s">
        <v>109</v>
      </c>
      <c r="C45" s="3" t="s">
        <v>69</v>
      </c>
      <c r="D45" s="3">
        <v>50</v>
      </c>
      <c r="E45" s="3">
        <f t="shared" ca="1" si="9"/>
        <v>11</v>
      </c>
      <c r="F45" s="3">
        <f t="shared" ca="1" si="0"/>
        <v>89</v>
      </c>
      <c r="G45" s="3">
        <f t="shared" ca="1" si="1"/>
        <v>-28</v>
      </c>
      <c r="H45" s="3">
        <f t="shared" ca="1" si="2"/>
        <v>78</v>
      </c>
      <c r="I45" s="3" t="str">
        <f t="shared" ca="1" si="10"/>
        <v/>
      </c>
      <c r="J45" s="3" t="str">
        <f t="shared" ca="1" si="3"/>
        <v>สั่งซื้อด่วน</v>
      </c>
      <c r="L45" s="1">
        <f t="shared" si="4"/>
        <v>45</v>
      </c>
      <c r="M45" s="3">
        <v>50</v>
      </c>
      <c r="N45" s="3">
        <f t="shared" si="5"/>
        <v>5</v>
      </c>
      <c r="O45" s="3" t="str">
        <f t="shared" ca="1" si="6"/>
        <v/>
      </c>
      <c r="P45" s="4" t="str">
        <f t="shared" ca="1" si="7"/>
        <v/>
      </c>
      <c r="Q45" s="3">
        <f t="shared" ca="1" si="8"/>
        <v>3510</v>
      </c>
      <c r="R45" s="11"/>
      <c r="S45" s="11"/>
      <c r="T45" s="11"/>
    </row>
    <row r="46" spans="1:20" ht="16" x14ac:dyDescent="0.5">
      <c r="A46" s="3">
        <v>44</v>
      </c>
      <c r="B46" s="3" t="s">
        <v>111</v>
      </c>
      <c r="C46" s="3" t="s">
        <v>70</v>
      </c>
      <c r="D46" s="3">
        <v>40</v>
      </c>
      <c r="E46" s="3">
        <f t="shared" ca="1" si="9"/>
        <v>83</v>
      </c>
      <c r="F46" s="3">
        <f t="shared" ca="1" si="0"/>
        <v>43</v>
      </c>
      <c r="G46" s="3">
        <f t="shared" ca="1" si="1"/>
        <v>80</v>
      </c>
      <c r="H46" s="3">
        <f t="shared" ca="1" si="2"/>
        <v>0</v>
      </c>
      <c r="I46" s="3">
        <f t="shared" ca="1" si="10"/>
        <v>40</v>
      </c>
      <c r="J46" s="3" t="str">
        <f t="shared" ca="1" si="3"/>
        <v>มีมากเกินไปในสต็อก</v>
      </c>
      <c r="L46" s="1">
        <f t="shared" si="4"/>
        <v>55</v>
      </c>
      <c r="M46" s="3">
        <v>60</v>
      </c>
      <c r="N46" s="3">
        <f t="shared" si="5"/>
        <v>5</v>
      </c>
      <c r="O46" s="3">
        <f t="shared" ca="1" si="6"/>
        <v>400</v>
      </c>
      <c r="P46" s="4">
        <f t="shared" ca="1" si="7"/>
        <v>4800</v>
      </c>
      <c r="Q46" s="3">
        <f t="shared" ca="1" si="8"/>
        <v>0</v>
      </c>
      <c r="R46" s="11"/>
      <c r="S46" s="11"/>
      <c r="T46" s="11"/>
    </row>
    <row r="47" spans="1:20" ht="16" x14ac:dyDescent="0.5">
      <c r="A47" s="3">
        <v>45</v>
      </c>
      <c r="B47" s="3" t="s">
        <v>111</v>
      </c>
      <c r="C47" s="3" t="s">
        <v>71</v>
      </c>
      <c r="D47" s="3">
        <v>50</v>
      </c>
      <c r="E47" s="3">
        <f t="shared" ca="1" si="9"/>
        <v>90</v>
      </c>
      <c r="F47" s="3">
        <f t="shared" ca="1" si="0"/>
        <v>22</v>
      </c>
      <c r="G47" s="3">
        <f t="shared" ca="1" si="1"/>
        <v>118</v>
      </c>
      <c r="H47" s="3">
        <f t="shared" ca="1" si="2"/>
        <v>0</v>
      </c>
      <c r="I47" s="3">
        <f t="shared" ca="1" si="10"/>
        <v>68</v>
      </c>
      <c r="J47" s="3" t="str">
        <f t="shared" ca="1" si="3"/>
        <v>มีมากเกินไปในสต็อก</v>
      </c>
      <c r="L47" s="1">
        <f t="shared" si="4"/>
        <v>50</v>
      </c>
      <c r="M47" s="3">
        <v>55</v>
      </c>
      <c r="N47" s="3">
        <f t="shared" si="5"/>
        <v>5</v>
      </c>
      <c r="O47" s="3">
        <f t="shared" ca="1" si="6"/>
        <v>590</v>
      </c>
      <c r="P47" s="4">
        <f t="shared" ca="1" si="7"/>
        <v>6490</v>
      </c>
      <c r="Q47" s="3">
        <f t="shared" ca="1" si="8"/>
        <v>0</v>
      </c>
      <c r="R47" s="11"/>
      <c r="S47" s="11"/>
      <c r="T47" s="11"/>
    </row>
    <row r="48" spans="1:20" ht="16" x14ac:dyDescent="0.5">
      <c r="A48" s="3">
        <v>46</v>
      </c>
      <c r="B48" s="3" t="s">
        <v>111</v>
      </c>
      <c r="C48" s="3" t="s">
        <v>72</v>
      </c>
      <c r="D48" s="3">
        <v>50</v>
      </c>
      <c r="E48" s="3">
        <f t="shared" ca="1" si="9"/>
        <v>81</v>
      </c>
      <c r="F48" s="3">
        <f t="shared" ca="1" si="0"/>
        <v>11</v>
      </c>
      <c r="G48" s="3">
        <f t="shared" ca="1" si="1"/>
        <v>120</v>
      </c>
      <c r="H48" s="3">
        <f t="shared" ca="1" si="2"/>
        <v>0</v>
      </c>
      <c r="I48" s="3">
        <f t="shared" ca="1" si="10"/>
        <v>70</v>
      </c>
      <c r="J48" s="3" t="str">
        <f t="shared" ca="1" si="3"/>
        <v>มีมากเกินไปในสต็อก</v>
      </c>
      <c r="L48" s="1">
        <f t="shared" si="4"/>
        <v>55</v>
      </c>
      <c r="M48" s="3">
        <v>60</v>
      </c>
      <c r="N48" s="3">
        <f t="shared" si="5"/>
        <v>5</v>
      </c>
      <c r="O48" s="3">
        <f t="shared" ca="1" si="6"/>
        <v>600</v>
      </c>
      <c r="P48" s="4">
        <f t="shared" ca="1" si="7"/>
        <v>7200</v>
      </c>
      <c r="Q48" s="3">
        <f t="shared" ca="1" si="8"/>
        <v>0</v>
      </c>
      <c r="R48" s="11"/>
      <c r="S48" s="11"/>
      <c r="T48" s="11"/>
    </row>
    <row r="49" spans="1:20" ht="16" x14ac:dyDescent="0.5">
      <c r="A49" s="3">
        <v>47</v>
      </c>
      <c r="B49" s="3" t="s">
        <v>110</v>
      </c>
      <c r="C49" s="3" t="s">
        <v>73</v>
      </c>
      <c r="D49" s="3">
        <v>40</v>
      </c>
      <c r="E49" s="3">
        <f t="shared" ca="1" si="9"/>
        <v>84</v>
      </c>
      <c r="F49" s="3">
        <f t="shared" ca="1" si="0"/>
        <v>85</v>
      </c>
      <c r="G49" s="3">
        <f t="shared" ca="1" si="1"/>
        <v>39</v>
      </c>
      <c r="H49" s="3">
        <f t="shared" ca="1" si="2"/>
        <v>1</v>
      </c>
      <c r="I49" s="3" t="str">
        <f t="shared" ca="1" si="10"/>
        <v/>
      </c>
      <c r="J49" s="3" t="str">
        <f t="shared" ca="1" si="3"/>
        <v>ต้องสั่งซื้อ</v>
      </c>
      <c r="L49" s="1">
        <f t="shared" si="4"/>
        <v>55</v>
      </c>
      <c r="M49" s="3">
        <v>60</v>
      </c>
      <c r="N49" s="3">
        <f t="shared" si="5"/>
        <v>5</v>
      </c>
      <c r="O49" s="3">
        <f t="shared" ca="1" si="6"/>
        <v>195</v>
      </c>
      <c r="P49" s="4">
        <f t="shared" ca="1" si="7"/>
        <v>2340</v>
      </c>
      <c r="Q49" s="3">
        <f t="shared" ca="1" si="8"/>
        <v>55</v>
      </c>
      <c r="R49" s="11"/>
      <c r="S49" s="11"/>
      <c r="T49" s="11"/>
    </row>
    <row r="50" spans="1:20" ht="16" x14ac:dyDescent="0.5">
      <c r="A50" s="3">
        <v>48</v>
      </c>
      <c r="B50" s="3" t="s">
        <v>110</v>
      </c>
      <c r="C50" s="3" t="s">
        <v>74</v>
      </c>
      <c r="D50" s="3">
        <v>60</v>
      </c>
      <c r="E50" s="3">
        <f t="shared" ca="1" si="9"/>
        <v>85</v>
      </c>
      <c r="F50" s="3">
        <f t="shared" ca="1" si="0"/>
        <v>9</v>
      </c>
      <c r="G50" s="3">
        <f t="shared" ca="1" si="1"/>
        <v>136</v>
      </c>
      <c r="H50" s="3">
        <f t="shared" ca="1" si="2"/>
        <v>0</v>
      </c>
      <c r="I50" s="3">
        <f t="shared" ca="1" si="10"/>
        <v>76</v>
      </c>
      <c r="J50" s="3" t="str">
        <f t="shared" ca="1" si="3"/>
        <v>มีมากเกินไปในสต็อก</v>
      </c>
      <c r="L50" s="1">
        <f t="shared" si="4"/>
        <v>50</v>
      </c>
      <c r="M50" s="3">
        <v>55</v>
      </c>
      <c r="N50" s="3">
        <f t="shared" si="5"/>
        <v>5</v>
      </c>
      <c r="O50" s="3">
        <f t="shared" ca="1" si="6"/>
        <v>680</v>
      </c>
      <c r="P50" s="4">
        <f t="shared" ca="1" si="7"/>
        <v>7480</v>
      </c>
      <c r="Q50" s="3">
        <f t="shared" ca="1" si="8"/>
        <v>0</v>
      </c>
      <c r="R50" s="11"/>
      <c r="S50" s="11"/>
      <c r="T50" s="11"/>
    </row>
    <row r="51" spans="1:20" ht="16" x14ac:dyDescent="0.5">
      <c r="A51" s="3">
        <v>49</v>
      </c>
      <c r="B51" s="3" t="s">
        <v>110</v>
      </c>
      <c r="C51" s="3" t="s">
        <v>75</v>
      </c>
      <c r="D51" s="3">
        <v>50</v>
      </c>
      <c r="E51" s="3">
        <f t="shared" ca="1" si="9"/>
        <v>81</v>
      </c>
      <c r="F51" s="3">
        <f t="shared" ca="1" si="0"/>
        <v>46</v>
      </c>
      <c r="G51" s="3">
        <f t="shared" ca="1" si="1"/>
        <v>85</v>
      </c>
      <c r="H51" s="3">
        <f t="shared" ca="1" si="2"/>
        <v>0</v>
      </c>
      <c r="I51" s="3">
        <f t="shared" ca="1" si="10"/>
        <v>35</v>
      </c>
      <c r="J51" s="3" t="str">
        <f t="shared" ca="1" si="3"/>
        <v>มีมากเกินไปในสต็อก</v>
      </c>
      <c r="L51" s="1">
        <f t="shared" si="4"/>
        <v>45</v>
      </c>
      <c r="M51" s="3">
        <v>50</v>
      </c>
      <c r="N51" s="3">
        <f t="shared" si="5"/>
        <v>5</v>
      </c>
      <c r="O51" s="3">
        <f t="shared" ca="1" si="6"/>
        <v>425</v>
      </c>
      <c r="P51" s="4">
        <f t="shared" ca="1" si="7"/>
        <v>4250</v>
      </c>
      <c r="Q51" s="3">
        <f t="shared" ca="1" si="8"/>
        <v>0</v>
      </c>
      <c r="R51" s="11"/>
      <c r="S51" s="11"/>
      <c r="T51" s="11"/>
    </row>
    <row r="52" spans="1:20" ht="16" x14ac:dyDescent="0.5">
      <c r="A52" s="3">
        <v>50</v>
      </c>
      <c r="B52" s="3" t="s">
        <v>110</v>
      </c>
      <c r="C52" s="3" t="s">
        <v>76</v>
      </c>
      <c r="D52" s="3">
        <v>50</v>
      </c>
      <c r="E52" s="3">
        <f t="shared" ca="1" si="9"/>
        <v>40</v>
      </c>
      <c r="F52" s="3">
        <f t="shared" ca="1" si="0"/>
        <v>45</v>
      </c>
      <c r="G52" s="3">
        <f t="shared" ca="1" si="1"/>
        <v>45</v>
      </c>
      <c r="H52" s="3">
        <f t="shared" ca="1" si="2"/>
        <v>5</v>
      </c>
      <c r="I52" s="3" t="str">
        <f t="shared" ca="1" si="10"/>
        <v/>
      </c>
      <c r="J52" s="3" t="str">
        <f t="shared" ca="1" si="3"/>
        <v>ต้องสั่งซื้อ</v>
      </c>
      <c r="L52" s="1">
        <f t="shared" si="4"/>
        <v>45</v>
      </c>
      <c r="M52" s="3">
        <v>50</v>
      </c>
      <c r="N52" s="3">
        <f t="shared" si="5"/>
        <v>5</v>
      </c>
      <c r="O52" s="3">
        <f t="shared" ca="1" si="6"/>
        <v>225</v>
      </c>
      <c r="P52" s="4">
        <f t="shared" ca="1" si="7"/>
        <v>2250</v>
      </c>
      <c r="Q52" s="3">
        <f t="shared" ca="1" si="8"/>
        <v>225</v>
      </c>
      <c r="R52" s="11"/>
      <c r="S52" s="11"/>
      <c r="T52" s="11"/>
    </row>
    <row r="53" spans="1:20" ht="16" x14ac:dyDescent="0.5">
      <c r="A53" s="3">
        <v>51</v>
      </c>
      <c r="B53" s="3" t="s">
        <v>110</v>
      </c>
      <c r="C53" s="3" t="s">
        <v>77</v>
      </c>
      <c r="D53" s="3">
        <v>50</v>
      </c>
      <c r="E53" s="3">
        <f t="shared" ca="1" si="9"/>
        <v>60</v>
      </c>
      <c r="F53" s="3">
        <f t="shared" ca="1" si="0"/>
        <v>41</v>
      </c>
      <c r="G53" s="3">
        <f t="shared" ca="1" si="1"/>
        <v>69</v>
      </c>
      <c r="H53" s="3">
        <f t="shared" ca="1" si="2"/>
        <v>0</v>
      </c>
      <c r="I53" s="3">
        <f t="shared" ca="1" si="10"/>
        <v>19</v>
      </c>
      <c r="J53" s="3" t="str">
        <f t="shared" ca="1" si="3"/>
        <v>ปกติ</v>
      </c>
      <c r="L53" s="1">
        <f t="shared" si="4"/>
        <v>55</v>
      </c>
      <c r="M53" s="3">
        <v>60</v>
      </c>
      <c r="N53" s="3">
        <f t="shared" si="5"/>
        <v>5</v>
      </c>
      <c r="O53" s="3">
        <f t="shared" ca="1" si="6"/>
        <v>345</v>
      </c>
      <c r="P53" s="4">
        <f t="shared" ca="1" si="7"/>
        <v>4140</v>
      </c>
      <c r="Q53" s="3">
        <f t="shared" ca="1" si="8"/>
        <v>0</v>
      </c>
      <c r="R53" s="11"/>
      <c r="S53" s="11"/>
      <c r="T53" s="11"/>
    </row>
    <row r="54" spans="1:20" ht="16" x14ac:dyDescent="0.5">
      <c r="A54" s="3">
        <v>52</v>
      </c>
      <c r="B54" s="3" t="s">
        <v>110</v>
      </c>
      <c r="C54" s="3" t="s">
        <v>78</v>
      </c>
      <c r="D54" s="3">
        <v>50</v>
      </c>
      <c r="E54" s="3">
        <f t="shared" ca="1" si="9"/>
        <v>51</v>
      </c>
      <c r="F54" s="3">
        <f t="shared" ca="1" si="0"/>
        <v>58</v>
      </c>
      <c r="G54" s="3">
        <f t="shared" ca="1" si="1"/>
        <v>43</v>
      </c>
      <c r="H54" s="3">
        <f t="shared" ca="1" si="2"/>
        <v>7</v>
      </c>
      <c r="I54" s="3" t="str">
        <f t="shared" ca="1" si="10"/>
        <v/>
      </c>
      <c r="J54" s="3" t="str">
        <f t="shared" ca="1" si="3"/>
        <v>ต้องสั่งซื้อ</v>
      </c>
      <c r="L54" s="1">
        <f t="shared" si="4"/>
        <v>55</v>
      </c>
      <c r="M54" s="3">
        <v>60</v>
      </c>
      <c r="N54" s="3">
        <f t="shared" si="5"/>
        <v>5</v>
      </c>
      <c r="O54" s="3">
        <f t="shared" ca="1" si="6"/>
        <v>215</v>
      </c>
      <c r="P54" s="4">
        <f t="shared" ca="1" si="7"/>
        <v>2580</v>
      </c>
      <c r="Q54" s="3">
        <f t="shared" ca="1" si="8"/>
        <v>385</v>
      </c>
      <c r="R54" s="11"/>
      <c r="S54" s="11"/>
      <c r="T54" s="11"/>
    </row>
    <row r="55" spans="1:20" ht="16" x14ac:dyDescent="0.5">
      <c r="A55" s="3">
        <v>53</v>
      </c>
      <c r="B55" s="3" t="s">
        <v>110</v>
      </c>
      <c r="C55" s="3" t="s">
        <v>79</v>
      </c>
      <c r="D55" s="3">
        <v>50</v>
      </c>
      <c r="E55" s="3">
        <f t="shared" ca="1" si="9"/>
        <v>73</v>
      </c>
      <c r="F55" s="3">
        <f t="shared" ca="1" si="0"/>
        <v>93</v>
      </c>
      <c r="G55" s="3">
        <f t="shared" ca="1" si="1"/>
        <v>30</v>
      </c>
      <c r="H55" s="3">
        <f t="shared" ca="1" si="2"/>
        <v>20</v>
      </c>
      <c r="I55" s="3" t="str">
        <f t="shared" ca="1" si="10"/>
        <v/>
      </c>
      <c r="J55" s="3" t="str">
        <f t="shared" ca="1" si="3"/>
        <v>ต้องสั่งซื้อ</v>
      </c>
      <c r="L55" s="1">
        <f t="shared" si="4"/>
        <v>55</v>
      </c>
      <c r="M55" s="3">
        <v>60</v>
      </c>
      <c r="N55" s="3">
        <f t="shared" si="5"/>
        <v>5</v>
      </c>
      <c r="O55" s="3">
        <f t="shared" ca="1" si="6"/>
        <v>150</v>
      </c>
      <c r="P55" s="4">
        <f t="shared" ca="1" si="7"/>
        <v>1800</v>
      </c>
      <c r="Q55" s="3">
        <f t="shared" ca="1" si="8"/>
        <v>1100</v>
      </c>
      <c r="R55" s="11"/>
      <c r="S55" s="11"/>
      <c r="T55" s="11"/>
    </row>
    <row r="56" spans="1:20" ht="16" x14ac:dyDescent="0.5">
      <c r="A56" s="3">
        <v>54</v>
      </c>
      <c r="B56" s="3" t="s">
        <v>110</v>
      </c>
      <c r="C56" s="3" t="s">
        <v>80</v>
      </c>
      <c r="D56" s="3">
        <v>50</v>
      </c>
      <c r="E56" s="3">
        <f t="shared" ca="1" si="9"/>
        <v>74</v>
      </c>
      <c r="F56" s="3">
        <f t="shared" ca="1" si="0"/>
        <v>19</v>
      </c>
      <c r="G56" s="3">
        <f t="shared" ca="1" si="1"/>
        <v>105</v>
      </c>
      <c r="H56" s="3">
        <f t="shared" ca="1" si="2"/>
        <v>0</v>
      </c>
      <c r="I56" s="3">
        <f t="shared" ca="1" si="10"/>
        <v>55</v>
      </c>
      <c r="J56" s="3" t="str">
        <f t="shared" ca="1" si="3"/>
        <v>มีมากเกินไปในสต็อก</v>
      </c>
      <c r="L56" s="1">
        <f t="shared" si="4"/>
        <v>25</v>
      </c>
      <c r="M56" s="3">
        <v>30</v>
      </c>
      <c r="N56" s="3">
        <f t="shared" si="5"/>
        <v>5</v>
      </c>
      <c r="O56" s="3">
        <f t="shared" ca="1" si="6"/>
        <v>525</v>
      </c>
      <c r="P56" s="4">
        <f t="shared" ca="1" si="7"/>
        <v>3150</v>
      </c>
      <c r="Q56" s="3">
        <f t="shared" ca="1" si="8"/>
        <v>0</v>
      </c>
      <c r="R56" s="11"/>
      <c r="S56" s="11"/>
      <c r="T56" s="11"/>
    </row>
    <row r="57" spans="1:20" ht="16" x14ac:dyDescent="0.5">
      <c r="A57" s="3">
        <v>55</v>
      </c>
      <c r="B57" s="3" t="s">
        <v>110</v>
      </c>
      <c r="C57" s="3" t="s">
        <v>81</v>
      </c>
      <c r="D57" s="3">
        <v>60</v>
      </c>
      <c r="E57" s="3">
        <f t="shared" ca="1" si="9"/>
        <v>66</v>
      </c>
      <c r="F57" s="3">
        <f t="shared" ca="1" si="0"/>
        <v>10</v>
      </c>
      <c r="G57" s="3">
        <f t="shared" ca="1" si="1"/>
        <v>116</v>
      </c>
      <c r="H57" s="3">
        <f t="shared" ca="1" si="2"/>
        <v>0</v>
      </c>
      <c r="I57" s="3">
        <f t="shared" ca="1" si="10"/>
        <v>56</v>
      </c>
      <c r="J57" s="3" t="str">
        <f t="shared" ca="1" si="3"/>
        <v>มีมากเกินไปในสต็อก</v>
      </c>
      <c r="L57" s="1">
        <f t="shared" si="4"/>
        <v>15</v>
      </c>
      <c r="M57" s="3">
        <v>20</v>
      </c>
      <c r="N57" s="3">
        <f t="shared" si="5"/>
        <v>5</v>
      </c>
      <c r="O57" s="3">
        <f t="shared" ca="1" si="6"/>
        <v>580</v>
      </c>
      <c r="P57" s="4">
        <f t="shared" ca="1" si="7"/>
        <v>2320</v>
      </c>
      <c r="Q57" s="3">
        <f t="shared" ca="1" si="8"/>
        <v>0</v>
      </c>
      <c r="R57" s="11"/>
      <c r="S57" s="11"/>
      <c r="T57" s="11"/>
    </row>
    <row r="58" spans="1:20" ht="16" x14ac:dyDescent="0.5">
      <c r="A58" s="3">
        <v>56</v>
      </c>
      <c r="B58" s="3" t="s">
        <v>112</v>
      </c>
      <c r="C58" s="3" t="s">
        <v>82</v>
      </c>
      <c r="D58" s="3">
        <v>50</v>
      </c>
      <c r="E58" s="3">
        <f t="shared" ca="1" si="9"/>
        <v>94</v>
      </c>
      <c r="F58" s="3">
        <f t="shared" ca="1" si="0"/>
        <v>45</v>
      </c>
      <c r="G58" s="3">
        <f t="shared" ca="1" si="1"/>
        <v>99</v>
      </c>
      <c r="H58" s="3">
        <f t="shared" ca="1" si="2"/>
        <v>0</v>
      </c>
      <c r="I58" s="3">
        <f t="shared" ca="1" si="10"/>
        <v>49</v>
      </c>
      <c r="J58" s="3" t="str">
        <f t="shared" ca="1" si="3"/>
        <v>มีมากเกินไปในสต็อก</v>
      </c>
      <c r="L58" s="1">
        <f t="shared" si="4"/>
        <v>45</v>
      </c>
      <c r="M58" s="3">
        <v>50</v>
      </c>
      <c r="N58" s="3">
        <f t="shared" si="5"/>
        <v>5</v>
      </c>
      <c r="O58" s="3">
        <f t="shared" ca="1" si="6"/>
        <v>495</v>
      </c>
      <c r="P58" s="4">
        <f t="shared" ca="1" si="7"/>
        <v>4950</v>
      </c>
      <c r="Q58" s="3">
        <f t="shared" ca="1" si="8"/>
        <v>0</v>
      </c>
      <c r="R58" s="11"/>
      <c r="S58" s="11"/>
      <c r="T58" s="11"/>
    </row>
    <row r="59" spans="1:20" ht="16" x14ac:dyDescent="0.5">
      <c r="A59" s="3">
        <v>57</v>
      </c>
      <c r="B59" s="3" t="s">
        <v>112</v>
      </c>
      <c r="C59" s="3" t="s">
        <v>83</v>
      </c>
      <c r="D59" s="3">
        <v>50</v>
      </c>
      <c r="E59" s="3">
        <f t="shared" ca="1" si="9"/>
        <v>93</v>
      </c>
      <c r="F59" s="3">
        <f t="shared" ca="1" si="0"/>
        <v>8</v>
      </c>
      <c r="G59" s="3">
        <f t="shared" ca="1" si="1"/>
        <v>135</v>
      </c>
      <c r="H59" s="3">
        <f t="shared" ca="1" si="2"/>
        <v>0</v>
      </c>
      <c r="I59" s="3">
        <f t="shared" ca="1" si="10"/>
        <v>85</v>
      </c>
      <c r="J59" s="3" t="str">
        <f t="shared" ca="1" si="3"/>
        <v>มีมากเกินไปในสต็อก</v>
      </c>
      <c r="L59" s="1">
        <f t="shared" si="4"/>
        <v>95</v>
      </c>
      <c r="M59" s="3">
        <v>100</v>
      </c>
      <c r="N59" s="3">
        <f t="shared" si="5"/>
        <v>5</v>
      </c>
      <c r="O59" s="3">
        <f t="shared" ca="1" si="6"/>
        <v>675</v>
      </c>
      <c r="P59" s="4">
        <f t="shared" ca="1" si="7"/>
        <v>13500</v>
      </c>
      <c r="Q59" s="3">
        <f t="shared" ca="1" si="8"/>
        <v>0</v>
      </c>
      <c r="R59" s="11"/>
      <c r="S59" s="11"/>
      <c r="T59" s="11"/>
    </row>
    <row r="60" spans="1:20" ht="16" x14ac:dyDescent="0.5">
      <c r="A60" s="3">
        <v>58</v>
      </c>
      <c r="B60" s="3" t="s">
        <v>112</v>
      </c>
      <c r="C60" s="3" t="s">
        <v>84</v>
      </c>
      <c r="D60" s="3">
        <v>50</v>
      </c>
      <c r="E60" s="3">
        <f t="shared" ca="1" si="9"/>
        <v>86</v>
      </c>
      <c r="F60" s="3">
        <f t="shared" ca="1" si="0"/>
        <v>7</v>
      </c>
      <c r="G60" s="3">
        <f t="shared" ca="1" si="1"/>
        <v>129</v>
      </c>
      <c r="H60" s="3">
        <f t="shared" ca="1" si="2"/>
        <v>0</v>
      </c>
      <c r="I60" s="3">
        <f t="shared" ca="1" si="10"/>
        <v>79</v>
      </c>
      <c r="J60" s="3" t="str">
        <f t="shared" ca="1" si="3"/>
        <v>มีมากเกินไปในสต็อก</v>
      </c>
      <c r="L60" s="1">
        <f t="shared" si="4"/>
        <v>45</v>
      </c>
      <c r="M60" s="3">
        <v>50</v>
      </c>
      <c r="N60" s="3">
        <f t="shared" si="5"/>
        <v>5</v>
      </c>
      <c r="O60" s="3">
        <f t="shared" ca="1" si="6"/>
        <v>645</v>
      </c>
      <c r="P60" s="4">
        <f t="shared" ca="1" si="7"/>
        <v>6450</v>
      </c>
      <c r="Q60" s="3">
        <f t="shared" ca="1" si="8"/>
        <v>0</v>
      </c>
      <c r="R60" s="11"/>
      <c r="S60" s="11"/>
      <c r="T60" s="11"/>
    </row>
    <row r="61" spans="1:20" ht="16" x14ac:dyDescent="0.5">
      <c r="A61" s="3">
        <v>59</v>
      </c>
      <c r="B61" s="3" t="s">
        <v>112</v>
      </c>
      <c r="C61" s="3" t="s">
        <v>85</v>
      </c>
      <c r="D61" s="3">
        <v>50</v>
      </c>
      <c r="E61" s="3">
        <f t="shared" ca="1" si="9"/>
        <v>33</v>
      </c>
      <c r="F61" s="3">
        <f t="shared" ca="1" si="0"/>
        <v>61</v>
      </c>
      <c r="G61" s="3">
        <f t="shared" ca="1" si="1"/>
        <v>22</v>
      </c>
      <c r="H61" s="3">
        <f t="shared" ca="1" si="2"/>
        <v>28</v>
      </c>
      <c r="I61" s="3" t="str">
        <f t="shared" ca="1" si="10"/>
        <v/>
      </c>
      <c r="J61" s="3" t="str">
        <f t="shared" ca="1" si="3"/>
        <v>สั่งซื้อด่วน</v>
      </c>
      <c r="L61" s="1">
        <f t="shared" si="4"/>
        <v>55</v>
      </c>
      <c r="M61" s="3">
        <v>60</v>
      </c>
      <c r="N61" s="3">
        <f t="shared" si="5"/>
        <v>5</v>
      </c>
      <c r="O61" s="3">
        <f t="shared" ca="1" si="6"/>
        <v>110</v>
      </c>
      <c r="P61" s="4">
        <f t="shared" ca="1" si="7"/>
        <v>1320</v>
      </c>
      <c r="Q61" s="3">
        <f t="shared" ca="1" si="8"/>
        <v>1540</v>
      </c>
      <c r="R61" s="11"/>
      <c r="S61" s="11"/>
      <c r="T61" s="11"/>
    </row>
    <row r="62" spans="1:20" ht="16" x14ac:dyDescent="0.5">
      <c r="A62" s="3">
        <v>60</v>
      </c>
      <c r="B62" s="3" t="s">
        <v>112</v>
      </c>
      <c r="C62" s="3" t="s">
        <v>86</v>
      </c>
      <c r="D62" s="3">
        <v>50</v>
      </c>
      <c r="E62" s="3">
        <f t="shared" ca="1" si="9"/>
        <v>95</v>
      </c>
      <c r="F62" s="3">
        <f t="shared" ca="1" si="0"/>
        <v>64</v>
      </c>
      <c r="G62" s="3">
        <f t="shared" ca="1" si="1"/>
        <v>81</v>
      </c>
      <c r="H62" s="3">
        <f t="shared" ca="1" si="2"/>
        <v>0</v>
      </c>
      <c r="I62" s="3">
        <f t="shared" ca="1" si="10"/>
        <v>31</v>
      </c>
      <c r="J62" s="3" t="str">
        <f t="shared" ca="1" si="3"/>
        <v>มีมากเกินไปในสต็อก</v>
      </c>
      <c r="L62" s="1">
        <f t="shared" si="4"/>
        <v>45</v>
      </c>
      <c r="M62" s="3">
        <v>50</v>
      </c>
      <c r="N62" s="3">
        <f t="shared" si="5"/>
        <v>5</v>
      </c>
      <c r="O62" s="3">
        <f t="shared" ca="1" si="6"/>
        <v>405</v>
      </c>
      <c r="P62" s="4">
        <f t="shared" ca="1" si="7"/>
        <v>4050</v>
      </c>
      <c r="Q62" s="3">
        <f t="shared" ca="1" si="8"/>
        <v>0</v>
      </c>
      <c r="R62" s="11"/>
      <c r="S62" s="11"/>
      <c r="T62" s="11"/>
    </row>
    <row r="63" spans="1:20" ht="16" x14ac:dyDescent="0.5">
      <c r="A63" s="3">
        <v>61</v>
      </c>
      <c r="B63" s="3" t="s">
        <v>112</v>
      </c>
      <c r="C63" s="3" t="s">
        <v>87</v>
      </c>
      <c r="D63" s="3">
        <v>50</v>
      </c>
      <c r="E63" s="3">
        <f t="shared" ca="1" si="9"/>
        <v>38</v>
      </c>
      <c r="F63" s="3">
        <f t="shared" ca="1" si="0"/>
        <v>35</v>
      </c>
      <c r="G63" s="3">
        <f t="shared" ca="1" si="1"/>
        <v>53</v>
      </c>
      <c r="H63" s="3">
        <f t="shared" ca="1" si="2"/>
        <v>0</v>
      </c>
      <c r="I63" s="3">
        <f t="shared" ca="1" si="10"/>
        <v>3</v>
      </c>
      <c r="J63" s="3" t="str">
        <f t="shared" ca="1" si="3"/>
        <v>ปกติ</v>
      </c>
      <c r="L63" s="1">
        <f t="shared" si="4"/>
        <v>45</v>
      </c>
      <c r="M63" s="3">
        <v>50</v>
      </c>
      <c r="N63" s="3">
        <f t="shared" si="5"/>
        <v>5</v>
      </c>
      <c r="O63" s="3">
        <f t="shared" ca="1" si="6"/>
        <v>265</v>
      </c>
      <c r="P63" s="4">
        <f t="shared" ca="1" si="7"/>
        <v>2650</v>
      </c>
      <c r="Q63" s="3">
        <f t="shared" ca="1" si="8"/>
        <v>0</v>
      </c>
      <c r="R63" s="11"/>
      <c r="S63" s="11"/>
      <c r="T63" s="11"/>
    </row>
    <row r="64" spans="1:20" ht="16" x14ac:dyDescent="0.5">
      <c r="A64" s="3">
        <v>62</v>
      </c>
      <c r="B64" s="3" t="s">
        <v>113</v>
      </c>
      <c r="C64" s="3" t="s">
        <v>88</v>
      </c>
      <c r="D64" s="3">
        <v>50</v>
      </c>
      <c r="E64" s="3">
        <f t="shared" ca="1" si="9"/>
        <v>39</v>
      </c>
      <c r="F64" s="3">
        <f t="shared" ca="1" si="0"/>
        <v>9</v>
      </c>
      <c r="G64" s="3">
        <f t="shared" ca="1" si="1"/>
        <v>80</v>
      </c>
      <c r="H64" s="3">
        <f t="shared" ca="1" si="2"/>
        <v>0</v>
      </c>
      <c r="I64" s="3">
        <f t="shared" ca="1" si="10"/>
        <v>30</v>
      </c>
      <c r="J64" s="3" t="str">
        <f t="shared" ca="1" si="3"/>
        <v>มีมากเกินไปในสต็อก</v>
      </c>
      <c r="L64" s="1">
        <f t="shared" si="4"/>
        <v>55</v>
      </c>
      <c r="M64" s="3">
        <v>60</v>
      </c>
      <c r="N64" s="3">
        <f t="shared" si="5"/>
        <v>5</v>
      </c>
      <c r="O64" s="3">
        <f t="shared" ca="1" si="6"/>
        <v>400</v>
      </c>
      <c r="P64" s="4">
        <f t="shared" ca="1" si="7"/>
        <v>4800</v>
      </c>
      <c r="Q64" s="3">
        <f t="shared" ca="1" si="8"/>
        <v>0</v>
      </c>
      <c r="R64" s="11"/>
      <c r="S64" s="11"/>
      <c r="T64" s="11"/>
    </row>
    <row r="65" spans="1:20" ht="16" x14ac:dyDescent="0.5">
      <c r="A65" s="3">
        <v>63</v>
      </c>
      <c r="B65" s="3" t="s">
        <v>113</v>
      </c>
      <c r="C65" s="3" t="s">
        <v>89</v>
      </c>
      <c r="D65" s="3">
        <v>50</v>
      </c>
      <c r="E65" s="3">
        <f t="shared" ca="1" si="9"/>
        <v>34</v>
      </c>
      <c r="F65" s="3">
        <f t="shared" ca="1" si="0"/>
        <v>8</v>
      </c>
      <c r="G65" s="3">
        <f t="shared" ca="1" si="1"/>
        <v>76</v>
      </c>
      <c r="H65" s="3">
        <f t="shared" ca="1" si="2"/>
        <v>0</v>
      </c>
      <c r="I65" s="3">
        <f t="shared" ca="1" si="10"/>
        <v>26</v>
      </c>
      <c r="J65" s="3" t="str">
        <f t="shared" ca="1" si="3"/>
        <v>มีมากเกินไปในสต็อก</v>
      </c>
      <c r="L65" s="1">
        <f t="shared" si="4"/>
        <v>50</v>
      </c>
      <c r="M65" s="3">
        <v>55</v>
      </c>
      <c r="N65" s="3">
        <f t="shared" si="5"/>
        <v>5</v>
      </c>
      <c r="O65" s="3">
        <f t="shared" ca="1" si="6"/>
        <v>380</v>
      </c>
      <c r="P65" s="4">
        <f t="shared" ca="1" si="7"/>
        <v>4180</v>
      </c>
      <c r="Q65" s="3">
        <f t="shared" ca="1" si="8"/>
        <v>0</v>
      </c>
      <c r="R65" s="11"/>
      <c r="S65" s="11"/>
      <c r="T65" s="11"/>
    </row>
    <row r="66" spans="1:20" ht="16" x14ac:dyDescent="0.5">
      <c r="A66" s="3">
        <v>64</v>
      </c>
      <c r="B66" s="3" t="s">
        <v>110</v>
      </c>
      <c r="C66" s="3" t="s">
        <v>90</v>
      </c>
      <c r="D66" s="3">
        <v>50</v>
      </c>
      <c r="E66" s="3">
        <f t="shared" ca="1" si="9"/>
        <v>41</v>
      </c>
      <c r="F66" s="3">
        <f t="shared" ca="1" si="0"/>
        <v>26</v>
      </c>
      <c r="G66" s="3">
        <f t="shared" ca="1" si="1"/>
        <v>65</v>
      </c>
      <c r="H66" s="3">
        <f t="shared" ca="1" si="2"/>
        <v>0</v>
      </c>
      <c r="I66" s="3">
        <f t="shared" ca="1" si="10"/>
        <v>15</v>
      </c>
      <c r="J66" s="3" t="str">
        <f t="shared" ca="1" si="3"/>
        <v>ปกติ</v>
      </c>
      <c r="L66" s="1">
        <f t="shared" si="4"/>
        <v>55</v>
      </c>
      <c r="M66" s="3">
        <v>60</v>
      </c>
      <c r="N66" s="3">
        <f t="shared" si="5"/>
        <v>5</v>
      </c>
      <c r="O66" s="3">
        <f t="shared" ca="1" si="6"/>
        <v>325</v>
      </c>
      <c r="P66" s="4">
        <f t="shared" ca="1" si="7"/>
        <v>3900</v>
      </c>
      <c r="Q66" s="3">
        <f t="shared" ca="1" si="8"/>
        <v>0</v>
      </c>
      <c r="R66" s="11"/>
      <c r="S66" s="11"/>
      <c r="T66" s="11"/>
    </row>
    <row r="67" spans="1:20" ht="16" x14ac:dyDescent="0.5">
      <c r="A67" s="3">
        <v>65</v>
      </c>
      <c r="B67" s="3" t="s">
        <v>110</v>
      </c>
      <c r="C67" s="3" t="s">
        <v>91</v>
      </c>
      <c r="D67" s="3">
        <v>50</v>
      </c>
      <c r="E67" s="3">
        <f t="shared" ca="1" si="9"/>
        <v>20</v>
      </c>
      <c r="F67" s="3">
        <f t="shared" ca="1" si="0"/>
        <v>8</v>
      </c>
      <c r="G67" s="3">
        <f t="shared" ca="1" si="1"/>
        <v>62</v>
      </c>
      <c r="H67" s="3">
        <f t="shared" ca="1" si="2"/>
        <v>0</v>
      </c>
      <c r="I67" s="3">
        <f t="shared" ca="1" si="10"/>
        <v>12</v>
      </c>
      <c r="J67" s="3" t="str">
        <f t="shared" ca="1" si="3"/>
        <v>ปกติ</v>
      </c>
      <c r="L67" s="1">
        <f t="shared" si="4"/>
        <v>45</v>
      </c>
      <c r="M67" s="3">
        <v>50</v>
      </c>
      <c r="N67" s="3">
        <f t="shared" si="5"/>
        <v>5</v>
      </c>
      <c r="O67" s="3">
        <f t="shared" ca="1" si="6"/>
        <v>310</v>
      </c>
      <c r="P67" s="4">
        <f t="shared" ca="1" si="7"/>
        <v>3100</v>
      </c>
      <c r="Q67" s="3">
        <f t="shared" ca="1" si="8"/>
        <v>0</v>
      </c>
      <c r="R67" s="11"/>
      <c r="S67" s="11"/>
      <c r="T67" s="11"/>
    </row>
    <row r="68" spans="1:20" ht="16" x14ac:dyDescent="0.5">
      <c r="A68" s="3">
        <v>66</v>
      </c>
      <c r="B68" s="3" t="s">
        <v>110</v>
      </c>
      <c r="C68" s="3" t="s">
        <v>92</v>
      </c>
      <c r="D68" s="3">
        <v>60</v>
      </c>
      <c r="E68" s="3">
        <f t="shared" ref="E68:E102" ca="1" si="11">INT(RAND()*100)</f>
        <v>78</v>
      </c>
      <c r="F68" s="3">
        <f t="shared" ref="F68:F102" ca="1" si="12">INT(RAND()*100)</f>
        <v>61</v>
      </c>
      <c r="G68" s="3">
        <f t="shared" ref="G68:G102" ca="1" si="13">(D68+E68)-F68</f>
        <v>77</v>
      </c>
      <c r="H68" s="3">
        <f t="shared" ref="H68:H102" ca="1" si="14">IF( D68&gt;G68, D68- G68,IF(G68 &gt; D68,0,G68-D68))</f>
        <v>0</v>
      </c>
      <c r="I68" s="3">
        <f t="shared" ref="I68:I102" ca="1" si="15">IF(G68&gt;D68,G68-D68,"")</f>
        <v>17</v>
      </c>
      <c r="J68" s="3" t="str">
        <f t="shared" ref="J68:J102" ca="1" si="16">IF(D68/2&lt;=H68,"สั่งซื้อด่วน",IF(D68/2&gt;=H68,IF(H68=0,IF(I68&gt;= D68/2,"มีมากเกินไปในสต็อก","ปกติ"),"ต้องสั่งซื้อ")))</f>
        <v>ปกติ</v>
      </c>
      <c r="L68" s="1">
        <f t="shared" ref="L68:L102" si="17">M68-5</f>
        <v>45</v>
      </c>
      <c r="M68" s="3">
        <v>50</v>
      </c>
      <c r="N68" s="3">
        <f t="shared" ref="N68:N102" si="18">M68-L68</f>
        <v>5</v>
      </c>
      <c r="O68" s="3">
        <f t="shared" ref="O68:O102" ca="1" si="19">IF(G68&lt;0,"",N68*G68)</f>
        <v>385</v>
      </c>
      <c r="P68" s="4">
        <f t="shared" ref="P68:P102" ca="1" si="20">IF(M68*G68 &gt; 0,M68*G68,"")</f>
        <v>3850</v>
      </c>
      <c r="Q68" s="3">
        <f t="shared" ref="Q68:Q102" ca="1" si="21">IF(H68="","",L68*H68)</f>
        <v>0</v>
      </c>
      <c r="R68" s="11"/>
      <c r="S68" s="11"/>
      <c r="T68" s="11"/>
    </row>
    <row r="69" spans="1:20" ht="16" x14ac:dyDescent="0.5">
      <c r="A69" s="3">
        <v>67</v>
      </c>
      <c r="B69" s="3" t="s">
        <v>110</v>
      </c>
      <c r="C69" s="3" t="s">
        <v>93</v>
      </c>
      <c r="D69" s="3">
        <v>50</v>
      </c>
      <c r="E69" s="3">
        <f t="shared" ca="1" si="11"/>
        <v>2</v>
      </c>
      <c r="F69" s="3">
        <f t="shared" ca="1" si="12"/>
        <v>52</v>
      </c>
      <c r="G69" s="3">
        <f t="shared" ca="1" si="13"/>
        <v>0</v>
      </c>
      <c r="H69" s="3">
        <f t="shared" ca="1" si="14"/>
        <v>50</v>
      </c>
      <c r="I69" s="3" t="str">
        <f t="shared" ca="1" si="15"/>
        <v/>
      </c>
      <c r="J69" s="3" t="str">
        <f t="shared" ca="1" si="16"/>
        <v>สั่งซื้อด่วน</v>
      </c>
      <c r="L69" s="1">
        <f t="shared" si="17"/>
        <v>55</v>
      </c>
      <c r="M69" s="3">
        <v>60</v>
      </c>
      <c r="N69" s="3">
        <f t="shared" si="18"/>
        <v>5</v>
      </c>
      <c r="O69" s="3">
        <f t="shared" ca="1" si="19"/>
        <v>0</v>
      </c>
      <c r="P69" s="4" t="str">
        <f t="shared" ca="1" si="20"/>
        <v/>
      </c>
      <c r="Q69" s="3">
        <f t="shared" ca="1" si="21"/>
        <v>2750</v>
      </c>
      <c r="R69" s="11"/>
      <c r="S69" s="11"/>
      <c r="T69" s="11"/>
    </row>
    <row r="70" spans="1:20" ht="16" x14ac:dyDescent="0.5">
      <c r="A70" s="3">
        <v>68</v>
      </c>
      <c r="B70" s="3" t="s">
        <v>110</v>
      </c>
      <c r="C70" s="3" t="s">
        <v>94</v>
      </c>
      <c r="D70" s="3">
        <v>50</v>
      </c>
      <c r="E70" s="3">
        <f t="shared" ca="1" si="11"/>
        <v>57</v>
      </c>
      <c r="F70" s="3">
        <f t="shared" ca="1" si="12"/>
        <v>12</v>
      </c>
      <c r="G70" s="3">
        <f t="shared" ca="1" si="13"/>
        <v>95</v>
      </c>
      <c r="H70" s="3">
        <f t="shared" ca="1" si="14"/>
        <v>0</v>
      </c>
      <c r="I70" s="3">
        <f t="shared" ca="1" si="15"/>
        <v>45</v>
      </c>
      <c r="J70" s="3" t="str">
        <f t="shared" ca="1" si="16"/>
        <v>มีมากเกินไปในสต็อก</v>
      </c>
      <c r="L70" s="1">
        <f t="shared" si="17"/>
        <v>55</v>
      </c>
      <c r="M70" s="3">
        <v>60</v>
      </c>
      <c r="N70" s="3">
        <f t="shared" si="18"/>
        <v>5</v>
      </c>
      <c r="O70" s="3">
        <f t="shared" ca="1" si="19"/>
        <v>475</v>
      </c>
      <c r="P70" s="4">
        <f t="shared" ca="1" si="20"/>
        <v>5700</v>
      </c>
      <c r="Q70" s="3">
        <f t="shared" ca="1" si="21"/>
        <v>0</v>
      </c>
      <c r="R70" s="11"/>
      <c r="S70" s="11"/>
      <c r="T70" s="11"/>
    </row>
    <row r="71" spans="1:20" ht="16" x14ac:dyDescent="0.5">
      <c r="A71" s="3">
        <v>69</v>
      </c>
      <c r="B71" s="3" t="s">
        <v>110</v>
      </c>
      <c r="C71" s="3" t="s">
        <v>95</v>
      </c>
      <c r="D71" s="3">
        <v>50</v>
      </c>
      <c r="E71" s="3">
        <f t="shared" ca="1" si="11"/>
        <v>74</v>
      </c>
      <c r="F71" s="3">
        <f t="shared" ca="1" si="12"/>
        <v>82</v>
      </c>
      <c r="G71" s="3">
        <f t="shared" ca="1" si="13"/>
        <v>42</v>
      </c>
      <c r="H71" s="3">
        <f t="shared" ca="1" si="14"/>
        <v>8</v>
      </c>
      <c r="I71" s="3" t="str">
        <f t="shared" ca="1" si="15"/>
        <v/>
      </c>
      <c r="J71" s="3" t="str">
        <f t="shared" ca="1" si="16"/>
        <v>ต้องสั่งซื้อ</v>
      </c>
      <c r="L71" s="1">
        <f t="shared" si="17"/>
        <v>55</v>
      </c>
      <c r="M71" s="3">
        <v>60</v>
      </c>
      <c r="N71" s="3">
        <f t="shared" si="18"/>
        <v>5</v>
      </c>
      <c r="O71" s="3">
        <f t="shared" ca="1" si="19"/>
        <v>210</v>
      </c>
      <c r="P71" s="4">
        <f t="shared" ca="1" si="20"/>
        <v>2520</v>
      </c>
      <c r="Q71" s="3">
        <f t="shared" ca="1" si="21"/>
        <v>440</v>
      </c>
      <c r="R71" s="11"/>
      <c r="S71" s="11"/>
      <c r="T71" s="11"/>
    </row>
    <row r="72" spans="1:20" ht="16" x14ac:dyDescent="0.5">
      <c r="A72" s="3">
        <v>70</v>
      </c>
      <c r="B72" s="3" t="s">
        <v>110</v>
      </c>
      <c r="C72" s="3" t="s">
        <v>96</v>
      </c>
      <c r="D72" s="3">
        <v>50</v>
      </c>
      <c r="E72" s="3">
        <f t="shared" ca="1" si="11"/>
        <v>25</v>
      </c>
      <c r="F72" s="3">
        <f t="shared" ca="1" si="12"/>
        <v>91</v>
      </c>
      <c r="G72" s="3">
        <f t="shared" ca="1" si="13"/>
        <v>-16</v>
      </c>
      <c r="H72" s="3">
        <f t="shared" ca="1" si="14"/>
        <v>66</v>
      </c>
      <c r="I72" s="3" t="str">
        <f t="shared" ca="1" si="15"/>
        <v/>
      </c>
      <c r="J72" s="3" t="str">
        <f t="shared" ca="1" si="16"/>
        <v>สั่งซื้อด่วน</v>
      </c>
      <c r="L72" s="1">
        <f t="shared" si="17"/>
        <v>25</v>
      </c>
      <c r="M72" s="3">
        <v>30</v>
      </c>
      <c r="N72" s="3">
        <f t="shared" si="18"/>
        <v>5</v>
      </c>
      <c r="O72" s="3" t="str">
        <f t="shared" ca="1" si="19"/>
        <v/>
      </c>
      <c r="P72" s="4" t="str">
        <f t="shared" ca="1" si="20"/>
        <v/>
      </c>
      <c r="Q72" s="3">
        <f t="shared" ca="1" si="21"/>
        <v>1650</v>
      </c>
      <c r="R72" s="11"/>
      <c r="S72" s="11"/>
      <c r="T72" s="11"/>
    </row>
    <row r="73" spans="1:20" ht="16" x14ac:dyDescent="0.5">
      <c r="A73" s="3">
        <v>71</v>
      </c>
      <c r="B73" s="3" t="s">
        <v>110</v>
      </c>
      <c r="C73" s="3" t="s">
        <v>97</v>
      </c>
      <c r="D73" s="3">
        <v>50</v>
      </c>
      <c r="E73" s="3">
        <f t="shared" ca="1" si="11"/>
        <v>44</v>
      </c>
      <c r="F73" s="3">
        <f t="shared" ca="1" si="12"/>
        <v>54</v>
      </c>
      <c r="G73" s="3">
        <f t="shared" ca="1" si="13"/>
        <v>40</v>
      </c>
      <c r="H73" s="3">
        <f t="shared" ca="1" si="14"/>
        <v>10</v>
      </c>
      <c r="I73" s="3" t="str">
        <f t="shared" ca="1" si="15"/>
        <v/>
      </c>
      <c r="J73" s="3" t="str">
        <f t="shared" ca="1" si="16"/>
        <v>ต้องสั่งซื้อ</v>
      </c>
      <c r="L73" s="1">
        <f t="shared" si="17"/>
        <v>15</v>
      </c>
      <c r="M73" s="3">
        <v>20</v>
      </c>
      <c r="N73" s="3">
        <f t="shared" si="18"/>
        <v>5</v>
      </c>
      <c r="O73" s="3">
        <f t="shared" ca="1" si="19"/>
        <v>200</v>
      </c>
      <c r="P73" s="4">
        <f t="shared" ca="1" si="20"/>
        <v>800</v>
      </c>
      <c r="Q73" s="3">
        <f t="shared" ca="1" si="21"/>
        <v>150</v>
      </c>
      <c r="R73" s="11"/>
      <c r="S73" s="11"/>
      <c r="T73" s="11"/>
    </row>
    <row r="74" spans="1:20" ht="16" x14ac:dyDescent="0.5">
      <c r="A74" s="3">
        <v>72</v>
      </c>
      <c r="B74" s="3" t="s">
        <v>110</v>
      </c>
      <c r="C74" s="3" t="s">
        <v>98</v>
      </c>
      <c r="D74" s="3">
        <v>50</v>
      </c>
      <c r="E74" s="3">
        <f t="shared" ca="1" si="11"/>
        <v>79</v>
      </c>
      <c r="F74" s="3">
        <f t="shared" ca="1" si="12"/>
        <v>31</v>
      </c>
      <c r="G74" s="3">
        <f t="shared" ca="1" si="13"/>
        <v>98</v>
      </c>
      <c r="H74" s="3">
        <f t="shared" ca="1" si="14"/>
        <v>0</v>
      </c>
      <c r="I74" s="3">
        <f t="shared" ca="1" si="15"/>
        <v>48</v>
      </c>
      <c r="J74" s="3" t="str">
        <f t="shared" ca="1" si="16"/>
        <v>มีมากเกินไปในสต็อก</v>
      </c>
      <c r="L74" s="1">
        <f t="shared" si="17"/>
        <v>45</v>
      </c>
      <c r="M74" s="3">
        <v>50</v>
      </c>
      <c r="N74" s="3">
        <f t="shared" si="18"/>
        <v>5</v>
      </c>
      <c r="O74" s="3">
        <f t="shared" ca="1" si="19"/>
        <v>490</v>
      </c>
      <c r="P74" s="4">
        <f t="shared" ca="1" si="20"/>
        <v>4900</v>
      </c>
      <c r="Q74" s="3">
        <f t="shared" ca="1" si="21"/>
        <v>0</v>
      </c>
      <c r="R74" s="11"/>
      <c r="S74" s="11"/>
      <c r="T74" s="11"/>
    </row>
    <row r="75" spans="1:20" ht="16" x14ac:dyDescent="0.5">
      <c r="A75" s="3">
        <v>73</v>
      </c>
      <c r="B75" s="3" t="s">
        <v>110</v>
      </c>
      <c r="C75" s="3" t="s">
        <v>0</v>
      </c>
      <c r="D75" s="3">
        <v>50</v>
      </c>
      <c r="E75" s="3">
        <f t="shared" ca="1" si="11"/>
        <v>35</v>
      </c>
      <c r="F75" s="3">
        <f t="shared" ca="1" si="12"/>
        <v>94</v>
      </c>
      <c r="G75" s="3">
        <f t="shared" ca="1" si="13"/>
        <v>-9</v>
      </c>
      <c r="H75" s="3">
        <f t="shared" ca="1" si="14"/>
        <v>59</v>
      </c>
      <c r="I75" s="3" t="str">
        <f t="shared" ca="1" si="15"/>
        <v/>
      </c>
      <c r="J75" s="3" t="str">
        <f t="shared" ca="1" si="16"/>
        <v>สั่งซื้อด่วน</v>
      </c>
      <c r="L75" s="1">
        <f t="shared" si="17"/>
        <v>95</v>
      </c>
      <c r="M75" s="3">
        <v>100</v>
      </c>
      <c r="N75" s="3">
        <f t="shared" si="18"/>
        <v>5</v>
      </c>
      <c r="O75" s="3" t="str">
        <f t="shared" ca="1" si="19"/>
        <v/>
      </c>
      <c r="P75" s="4" t="str">
        <f t="shared" ca="1" si="20"/>
        <v/>
      </c>
      <c r="Q75" s="3">
        <f t="shared" ca="1" si="21"/>
        <v>5605</v>
      </c>
      <c r="R75" s="11"/>
      <c r="S75" s="11"/>
      <c r="T75" s="11"/>
    </row>
    <row r="76" spans="1:20" ht="16" x14ac:dyDescent="0.5">
      <c r="A76" s="3">
        <v>74</v>
      </c>
      <c r="B76" s="3" t="s">
        <v>110</v>
      </c>
      <c r="C76" s="3" t="s">
        <v>1</v>
      </c>
      <c r="D76" s="3">
        <v>50</v>
      </c>
      <c r="E76" s="3">
        <f t="shared" ca="1" si="11"/>
        <v>52</v>
      </c>
      <c r="F76" s="3">
        <f t="shared" ca="1" si="12"/>
        <v>38</v>
      </c>
      <c r="G76" s="3">
        <f t="shared" ca="1" si="13"/>
        <v>64</v>
      </c>
      <c r="H76" s="3">
        <f t="shared" ca="1" si="14"/>
        <v>0</v>
      </c>
      <c r="I76" s="3">
        <f t="shared" ca="1" si="15"/>
        <v>14</v>
      </c>
      <c r="J76" s="3" t="str">
        <f t="shared" ca="1" si="16"/>
        <v>ปกติ</v>
      </c>
      <c r="L76" s="1">
        <f t="shared" si="17"/>
        <v>45</v>
      </c>
      <c r="M76" s="3">
        <v>50</v>
      </c>
      <c r="N76" s="3">
        <f t="shared" si="18"/>
        <v>5</v>
      </c>
      <c r="O76" s="3">
        <f t="shared" ca="1" si="19"/>
        <v>320</v>
      </c>
      <c r="P76" s="4">
        <f t="shared" ca="1" si="20"/>
        <v>3200</v>
      </c>
      <c r="Q76" s="3">
        <f t="shared" ca="1" si="21"/>
        <v>0</v>
      </c>
      <c r="R76" s="11"/>
      <c r="S76" s="11"/>
      <c r="T76" s="11"/>
    </row>
    <row r="77" spans="1:20" ht="16" x14ac:dyDescent="0.5">
      <c r="A77" s="3">
        <v>75</v>
      </c>
      <c r="B77" s="3" t="s">
        <v>110</v>
      </c>
      <c r="C77" s="3" t="s">
        <v>2</v>
      </c>
      <c r="D77" s="3">
        <v>50</v>
      </c>
      <c r="E77" s="3">
        <f t="shared" ca="1" si="11"/>
        <v>32</v>
      </c>
      <c r="F77" s="3">
        <f t="shared" ca="1" si="12"/>
        <v>27</v>
      </c>
      <c r="G77" s="3">
        <f t="shared" ca="1" si="13"/>
        <v>55</v>
      </c>
      <c r="H77" s="3">
        <f t="shared" ca="1" si="14"/>
        <v>0</v>
      </c>
      <c r="I77" s="3">
        <f t="shared" ca="1" si="15"/>
        <v>5</v>
      </c>
      <c r="J77" s="3" t="str">
        <f t="shared" ca="1" si="16"/>
        <v>ปกติ</v>
      </c>
      <c r="L77" s="1">
        <f t="shared" si="17"/>
        <v>55</v>
      </c>
      <c r="M77" s="3">
        <v>60</v>
      </c>
      <c r="N77" s="3">
        <f t="shared" si="18"/>
        <v>5</v>
      </c>
      <c r="O77" s="3">
        <f t="shared" ca="1" si="19"/>
        <v>275</v>
      </c>
      <c r="P77" s="4">
        <f t="shared" ca="1" si="20"/>
        <v>3300</v>
      </c>
      <c r="Q77" s="3">
        <f t="shared" ca="1" si="21"/>
        <v>0</v>
      </c>
      <c r="R77" s="11"/>
      <c r="S77" s="11"/>
      <c r="T77" s="11"/>
    </row>
    <row r="78" spans="1:20" ht="16" x14ac:dyDescent="0.5">
      <c r="A78" s="3">
        <v>76</v>
      </c>
      <c r="B78" s="3" t="s">
        <v>110</v>
      </c>
      <c r="C78" s="3" t="s">
        <v>3</v>
      </c>
      <c r="D78" s="3">
        <v>50</v>
      </c>
      <c r="E78" s="3">
        <f t="shared" ca="1" si="11"/>
        <v>13</v>
      </c>
      <c r="F78" s="3">
        <f t="shared" ca="1" si="12"/>
        <v>5</v>
      </c>
      <c r="G78" s="3">
        <f t="shared" ca="1" si="13"/>
        <v>58</v>
      </c>
      <c r="H78" s="3">
        <f t="shared" ca="1" si="14"/>
        <v>0</v>
      </c>
      <c r="I78" s="3">
        <f t="shared" ca="1" si="15"/>
        <v>8</v>
      </c>
      <c r="J78" s="3" t="str">
        <f t="shared" ca="1" si="16"/>
        <v>ปกติ</v>
      </c>
      <c r="L78" s="1">
        <f t="shared" si="17"/>
        <v>45</v>
      </c>
      <c r="M78" s="3">
        <v>50</v>
      </c>
      <c r="N78" s="3">
        <f t="shared" si="18"/>
        <v>5</v>
      </c>
      <c r="O78" s="3">
        <f t="shared" ca="1" si="19"/>
        <v>290</v>
      </c>
      <c r="P78" s="4">
        <f t="shared" ca="1" si="20"/>
        <v>2900</v>
      </c>
      <c r="Q78" s="3">
        <f t="shared" ca="1" si="21"/>
        <v>0</v>
      </c>
      <c r="R78" s="11"/>
      <c r="S78" s="11"/>
      <c r="T78" s="11"/>
    </row>
    <row r="79" spans="1:20" ht="16" x14ac:dyDescent="0.5">
      <c r="A79" s="3">
        <v>77</v>
      </c>
      <c r="B79" s="3" t="s">
        <v>110</v>
      </c>
      <c r="C79" s="3" t="s">
        <v>4</v>
      </c>
      <c r="D79" s="3">
        <v>50</v>
      </c>
      <c r="E79" s="3">
        <f t="shared" ca="1" si="11"/>
        <v>26</v>
      </c>
      <c r="F79" s="3">
        <f t="shared" ca="1" si="12"/>
        <v>13</v>
      </c>
      <c r="G79" s="3">
        <f t="shared" ca="1" si="13"/>
        <v>63</v>
      </c>
      <c r="H79" s="3">
        <f t="shared" ca="1" si="14"/>
        <v>0</v>
      </c>
      <c r="I79" s="3">
        <f t="shared" ca="1" si="15"/>
        <v>13</v>
      </c>
      <c r="J79" s="3" t="str">
        <f t="shared" ca="1" si="16"/>
        <v>ปกติ</v>
      </c>
      <c r="L79" s="1">
        <f t="shared" si="17"/>
        <v>45</v>
      </c>
      <c r="M79" s="3">
        <v>50</v>
      </c>
      <c r="N79" s="3">
        <f t="shared" si="18"/>
        <v>5</v>
      </c>
      <c r="O79" s="3">
        <f t="shared" ca="1" si="19"/>
        <v>315</v>
      </c>
      <c r="P79" s="4">
        <f t="shared" ca="1" si="20"/>
        <v>3150</v>
      </c>
      <c r="Q79" s="3">
        <f t="shared" ca="1" si="21"/>
        <v>0</v>
      </c>
      <c r="R79" s="11"/>
      <c r="S79" s="11"/>
      <c r="T79" s="11"/>
    </row>
    <row r="80" spans="1:20" ht="16" x14ac:dyDescent="0.5">
      <c r="A80" s="3">
        <v>78</v>
      </c>
      <c r="B80" s="3" t="s">
        <v>110</v>
      </c>
      <c r="C80" s="3" t="s">
        <v>5</v>
      </c>
      <c r="D80" s="3">
        <v>50</v>
      </c>
      <c r="E80" s="3">
        <f t="shared" ca="1" si="11"/>
        <v>55</v>
      </c>
      <c r="F80" s="3">
        <f t="shared" ca="1" si="12"/>
        <v>38</v>
      </c>
      <c r="G80" s="3">
        <f t="shared" ca="1" si="13"/>
        <v>67</v>
      </c>
      <c r="H80" s="3">
        <f t="shared" ca="1" si="14"/>
        <v>0</v>
      </c>
      <c r="I80" s="3">
        <f t="shared" ca="1" si="15"/>
        <v>17</v>
      </c>
      <c r="J80" s="3" t="str">
        <f t="shared" ca="1" si="16"/>
        <v>ปกติ</v>
      </c>
      <c r="L80" s="1">
        <f t="shared" si="17"/>
        <v>55</v>
      </c>
      <c r="M80" s="3">
        <v>60</v>
      </c>
      <c r="N80" s="3">
        <f t="shared" si="18"/>
        <v>5</v>
      </c>
      <c r="O80" s="3">
        <f t="shared" ca="1" si="19"/>
        <v>335</v>
      </c>
      <c r="P80" s="4">
        <f t="shared" ca="1" si="20"/>
        <v>4020</v>
      </c>
      <c r="Q80" s="3">
        <f t="shared" ca="1" si="21"/>
        <v>0</v>
      </c>
      <c r="R80" s="11"/>
      <c r="S80" s="11"/>
      <c r="T80" s="11"/>
    </row>
    <row r="81" spans="1:20" ht="16" x14ac:dyDescent="0.5">
      <c r="A81" s="3">
        <v>79</v>
      </c>
      <c r="B81" s="3" t="s">
        <v>110</v>
      </c>
      <c r="C81" s="3" t="s">
        <v>6</v>
      </c>
      <c r="D81" s="3">
        <v>50</v>
      </c>
      <c r="E81" s="3">
        <f t="shared" ca="1" si="11"/>
        <v>42</v>
      </c>
      <c r="F81" s="3">
        <f t="shared" ca="1" si="12"/>
        <v>44</v>
      </c>
      <c r="G81" s="3">
        <f t="shared" ca="1" si="13"/>
        <v>48</v>
      </c>
      <c r="H81" s="3">
        <f t="shared" ca="1" si="14"/>
        <v>2</v>
      </c>
      <c r="I81" s="3" t="str">
        <f t="shared" ca="1" si="15"/>
        <v/>
      </c>
      <c r="J81" s="3" t="str">
        <f t="shared" ca="1" si="16"/>
        <v>ต้องสั่งซื้อ</v>
      </c>
      <c r="L81" s="1">
        <f t="shared" si="17"/>
        <v>50</v>
      </c>
      <c r="M81" s="3">
        <v>55</v>
      </c>
      <c r="N81" s="3">
        <f t="shared" si="18"/>
        <v>5</v>
      </c>
      <c r="O81" s="3">
        <f t="shared" ca="1" si="19"/>
        <v>240</v>
      </c>
      <c r="P81" s="4">
        <f t="shared" ca="1" si="20"/>
        <v>2640</v>
      </c>
      <c r="Q81" s="3">
        <f t="shared" ca="1" si="21"/>
        <v>100</v>
      </c>
      <c r="R81" s="11"/>
      <c r="S81" s="11"/>
      <c r="T81" s="11"/>
    </row>
    <row r="82" spans="1:20" ht="16" x14ac:dyDescent="0.5">
      <c r="A82" s="3">
        <v>80</v>
      </c>
      <c r="B82" s="3" t="s">
        <v>110</v>
      </c>
      <c r="C82" s="3" t="s">
        <v>7</v>
      </c>
      <c r="D82" s="3">
        <v>50</v>
      </c>
      <c r="E82" s="3">
        <f t="shared" ca="1" si="11"/>
        <v>68</v>
      </c>
      <c r="F82" s="3">
        <f t="shared" ca="1" si="12"/>
        <v>81</v>
      </c>
      <c r="G82" s="3">
        <f t="shared" ca="1" si="13"/>
        <v>37</v>
      </c>
      <c r="H82" s="3">
        <f t="shared" ca="1" si="14"/>
        <v>13</v>
      </c>
      <c r="I82" s="3" t="str">
        <f t="shared" ca="1" si="15"/>
        <v/>
      </c>
      <c r="J82" s="3" t="str">
        <f t="shared" ca="1" si="16"/>
        <v>ต้องสั่งซื้อ</v>
      </c>
      <c r="L82" s="1">
        <f t="shared" si="17"/>
        <v>55</v>
      </c>
      <c r="M82" s="3">
        <v>60</v>
      </c>
      <c r="N82" s="3">
        <f t="shared" si="18"/>
        <v>5</v>
      </c>
      <c r="O82" s="3">
        <f t="shared" ca="1" si="19"/>
        <v>185</v>
      </c>
      <c r="P82" s="4">
        <f t="shared" ca="1" si="20"/>
        <v>2220</v>
      </c>
      <c r="Q82" s="3">
        <f t="shared" ca="1" si="21"/>
        <v>715</v>
      </c>
      <c r="R82" s="11"/>
      <c r="S82" s="11"/>
      <c r="T82" s="11"/>
    </row>
    <row r="83" spans="1:20" ht="16" x14ac:dyDescent="0.5">
      <c r="A83" s="3">
        <v>81</v>
      </c>
      <c r="B83" s="3" t="s">
        <v>110</v>
      </c>
      <c r="C83" s="3" t="s">
        <v>8</v>
      </c>
      <c r="D83" s="3">
        <v>50</v>
      </c>
      <c r="E83" s="3">
        <f t="shared" ca="1" si="11"/>
        <v>81</v>
      </c>
      <c r="F83" s="3">
        <f t="shared" ca="1" si="12"/>
        <v>88</v>
      </c>
      <c r="G83" s="3">
        <f t="shared" ca="1" si="13"/>
        <v>43</v>
      </c>
      <c r="H83" s="3">
        <f t="shared" ca="1" si="14"/>
        <v>7</v>
      </c>
      <c r="I83" s="3" t="str">
        <f t="shared" ca="1" si="15"/>
        <v/>
      </c>
      <c r="J83" s="3" t="str">
        <f t="shared" ca="1" si="16"/>
        <v>ต้องสั่งซื้อ</v>
      </c>
      <c r="L83" s="1">
        <f t="shared" si="17"/>
        <v>55</v>
      </c>
      <c r="M83" s="3">
        <v>60</v>
      </c>
      <c r="N83" s="3">
        <f t="shared" si="18"/>
        <v>5</v>
      </c>
      <c r="O83" s="3">
        <f t="shared" ca="1" si="19"/>
        <v>215</v>
      </c>
      <c r="P83" s="4">
        <f t="shared" ca="1" si="20"/>
        <v>2580</v>
      </c>
      <c r="Q83" s="3">
        <f t="shared" ca="1" si="21"/>
        <v>385</v>
      </c>
      <c r="R83" s="11"/>
      <c r="S83" s="11"/>
      <c r="T83" s="11"/>
    </row>
    <row r="84" spans="1:20" ht="16" x14ac:dyDescent="0.5">
      <c r="A84" s="3">
        <v>82</v>
      </c>
      <c r="B84" s="3" t="s">
        <v>110</v>
      </c>
      <c r="C84" s="3" t="s">
        <v>9</v>
      </c>
      <c r="D84" s="3">
        <v>50</v>
      </c>
      <c r="E84" s="3">
        <f t="shared" ca="1" si="11"/>
        <v>76</v>
      </c>
      <c r="F84" s="3">
        <f t="shared" ca="1" si="12"/>
        <v>7</v>
      </c>
      <c r="G84" s="3">
        <f t="shared" ca="1" si="13"/>
        <v>119</v>
      </c>
      <c r="H84" s="3">
        <f t="shared" ca="1" si="14"/>
        <v>0</v>
      </c>
      <c r="I84" s="3">
        <f t="shared" ca="1" si="15"/>
        <v>69</v>
      </c>
      <c r="J84" s="3" t="str">
        <f t="shared" ca="1" si="16"/>
        <v>มีมากเกินไปในสต็อก</v>
      </c>
      <c r="L84" s="1">
        <f t="shared" si="17"/>
        <v>50</v>
      </c>
      <c r="M84" s="3">
        <v>55</v>
      </c>
      <c r="N84" s="3">
        <f t="shared" si="18"/>
        <v>5</v>
      </c>
      <c r="O84" s="3">
        <f t="shared" ca="1" si="19"/>
        <v>595</v>
      </c>
      <c r="P84" s="4">
        <f t="shared" ca="1" si="20"/>
        <v>6545</v>
      </c>
      <c r="Q84" s="3">
        <f t="shared" ca="1" si="21"/>
        <v>0</v>
      </c>
      <c r="R84" s="11"/>
      <c r="S84" s="11"/>
      <c r="T84" s="11"/>
    </row>
    <row r="85" spans="1:20" ht="16" x14ac:dyDescent="0.5">
      <c r="A85" s="3">
        <v>83</v>
      </c>
      <c r="B85" s="3" t="s">
        <v>110</v>
      </c>
      <c r="C85" s="3" t="s">
        <v>10</v>
      </c>
      <c r="D85" s="3">
        <v>50</v>
      </c>
      <c r="E85" s="3">
        <f t="shared" ca="1" si="11"/>
        <v>95</v>
      </c>
      <c r="F85" s="3">
        <f t="shared" ca="1" si="12"/>
        <v>3</v>
      </c>
      <c r="G85" s="3">
        <f t="shared" ca="1" si="13"/>
        <v>142</v>
      </c>
      <c r="H85" s="3">
        <f t="shared" ca="1" si="14"/>
        <v>0</v>
      </c>
      <c r="I85" s="3">
        <f t="shared" ca="1" si="15"/>
        <v>92</v>
      </c>
      <c r="J85" s="3" t="str">
        <f t="shared" ca="1" si="16"/>
        <v>มีมากเกินไปในสต็อก</v>
      </c>
      <c r="L85" s="1">
        <f t="shared" si="17"/>
        <v>45</v>
      </c>
      <c r="M85" s="3">
        <v>50</v>
      </c>
      <c r="N85" s="3">
        <f t="shared" si="18"/>
        <v>5</v>
      </c>
      <c r="O85" s="3">
        <f t="shared" ca="1" si="19"/>
        <v>710</v>
      </c>
      <c r="P85" s="4">
        <f t="shared" ca="1" si="20"/>
        <v>7100</v>
      </c>
      <c r="Q85" s="3">
        <f t="shared" ca="1" si="21"/>
        <v>0</v>
      </c>
      <c r="R85" s="11"/>
      <c r="S85" s="11"/>
      <c r="T85" s="11"/>
    </row>
    <row r="86" spans="1:20" ht="16" x14ac:dyDescent="0.5">
      <c r="A86" s="3">
        <v>84</v>
      </c>
      <c r="B86" s="3" t="s">
        <v>110</v>
      </c>
      <c r="C86" s="3" t="s">
        <v>11</v>
      </c>
      <c r="D86" s="3">
        <v>50</v>
      </c>
      <c r="E86" s="3">
        <f t="shared" ca="1" si="11"/>
        <v>93</v>
      </c>
      <c r="F86" s="3">
        <f t="shared" ca="1" si="12"/>
        <v>92</v>
      </c>
      <c r="G86" s="3">
        <f t="shared" ca="1" si="13"/>
        <v>51</v>
      </c>
      <c r="H86" s="3">
        <f t="shared" ca="1" si="14"/>
        <v>0</v>
      </c>
      <c r="I86" s="3">
        <f t="shared" ca="1" si="15"/>
        <v>1</v>
      </c>
      <c r="J86" s="3" t="str">
        <f t="shared" ca="1" si="16"/>
        <v>ปกติ</v>
      </c>
      <c r="L86" s="1">
        <f t="shared" si="17"/>
        <v>45</v>
      </c>
      <c r="M86" s="3">
        <v>50</v>
      </c>
      <c r="N86" s="3">
        <f t="shared" si="18"/>
        <v>5</v>
      </c>
      <c r="O86" s="3">
        <f t="shared" ca="1" si="19"/>
        <v>255</v>
      </c>
      <c r="P86" s="4">
        <f t="shared" ca="1" si="20"/>
        <v>2550</v>
      </c>
      <c r="Q86" s="3">
        <f t="shared" ca="1" si="21"/>
        <v>0</v>
      </c>
      <c r="R86" s="11"/>
      <c r="S86" s="11"/>
      <c r="T86" s="11"/>
    </row>
    <row r="87" spans="1:20" ht="16" x14ac:dyDescent="0.5">
      <c r="A87" s="3">
        <v>85</v>
      </c>
      <c r="B87" s="3" t="s">
        <v>110</v>
      </c>
      <c r="C87" s="3" t="s">
        <v>12</v>
      </c>
      <c r="D87" s="3">
        <v>50</v>
      </c>
      <c r="E87" s="3">
        <f t="shared" ca="1" si="11"/>
        <v>44</v>
      </c>
      <c r="F87" s="3">
        <f t="shared" ca="1" si="12"/>
        <v>13</v>
      </c>
      <c r="G87" s="3">
        <f t="shared" ca="1" si="13"/>
        <v>81</v>
      </c>
      <c r="H87" s="3">
        <f t="shared" ca="1" si="14"/>
        <v>0</v>
      </c>
      <c r="I87" s="3">
        <f t="shared" ca="1" si="15"/>
        <v>31</v>
      </c>
      <c r="J87" s="3" t="str">
        <f t="shared" ca="1" si="16"/>
        <v>มีมากเกินไปในสต็อก</v>
      </c>
      <c r="L87" s="1">
        <f t="shared" si="17"/>
        <v>55</v>
      </c>
      <c r="M87" s="3">
        <v>60</v>
      </c>
      <c r="N87" s="3">
        <f t="shared" si="18"/>
        <v>5</v>
      </c>
      <c r="O87" s="3">
        <f t="shared" ca="1" si="19"/>
        <v>405</v>
      </c>
      <c r="P87" s="4">
        <f t="shared" ca="1" si="20"/>
        <v>4860</v>
      </c>
      <c r="Q87" s="3">
        <f t="shared" ca="1" si="21"/>
        <v>0</v>
      </c>
      <c r="R87" s="11"/>
      <c r="S87" s="11"/>
      <c r="T87" s="11"/>
    </row>
    <row r="88" spans="1:20" ht="16" x14ac:dyDescent="0.5">
      <c r="A88" s="3">
        <v>86</v>
      </c>
      <c r="B88" s="3" t="s">
        <v>110</v>
      </c>
      <c r="C88" s="3" t="s">
        <v>13</v>
      </c>
      <c r="D88" s="3">
        <v>50</v>
      </c>
      <c r="E88" s="3">
        <f t="shared" ca="1" si="11"/>
        <v>24</v>
      </c>
      <c r="F88" s="3">
        <f t="shared" ca="1" si="12"/>
        <v>53</v>
      </c>
      <c r="G88" s="3">
        <f t="shared" ca="1" si="13"/>
        <v>21</v>
      </c>
      <c r="H88" s="3">
        <f t="shared" ca="1" si="14"/>
        <v>29</v>
      </c>
      <c r="I88" s="3" t="str">
        <f t="shared" ca="1" si="15"/>
        <v/>
      </c>
      <c r="J88" s="3" t="str">
        <f t="shared" ca="1" si="16"/>
        <v>สั่งซื้อด่วน</v>
      </c>
      <c r="L88" s="1">
        <f t="shared" si="17"/>
        <v>55</v>
      </c>
      <c r="M88" s="3">
        <v>60</v>
      </c>
      <c r="N88" s="3">
        <f t="shared" si="18"/>
        <v>5</v>
      </c>
      <c r="O88" s="3">
        <f t="shared" ca="1" si="19"/>
        <v>105</v>
      </c>
      <c r="P88" s="4">
        <f t="shared" ca="1" si="20"/>
        <v>1260</v>
      </c>
      <c r="Q88" s="3">
        <f t="shared" ca="1" si="21"/>
        <v>1595</v>
      </c>
      <c r="R88" s="11"/>
      <c r="S88" s="11"/>
      <c r="T88" s="11"/>
    </row>
    <row r="89" spans="1:20" ht="16" x14ac:dyDescent="0.5">
      <c r="A89" s="3">
        <v>87</v>
      </c>
      <c r="B89" s="3" t="s">
        <v>110</v>
      </c>
      <c r="C89" s="3" t="s">
        <v>14</v>
      </c>
      <c r="D89" s="3">
        <v>50</v>
      </c>
      <c r="E89" s="3">
        <f t="shared" ca="1" si="11"/>
        <v>69</v>
      </c>
      <c r="F89" s="3">
        <f t="shared" ca="1" si="12"/>
        <v>33</v>
      </c>
      <c r="G89" s="3">
        <f t="shared" ca="1" si="13"/>
        <v>86</v>
      </c>
      <c r="H89" s="3">
        <f t="shared" ca="1" si="14"/>
        <v>0</v>
      </c>
      <c r="I89" s="3">
        <f t="shared" ca="1" si="15"/>
        <v>36</v>
      </c>
      <c r="J89" s="3" t="str">
        <f t="shared" ca="1" si="16"/>
        <v>มีมากเกินไปในสต็อก</v>
      </c>
      <c r="L89" s="1">
        <f t="shared" si="17"/>
        <v>55</v>
      </c>
      <c r="M89" s="3">
        <v>60</v>
      </c>
      <c r="N89" s="3">
        <f t="shared" si="18"/>
        <v>5</v>
      </c>
      <c r="O89" s="3">
        <f t="shared" ca="1" si="19"/>
        <v>430</v>
      </c>
      <c r="P89" s="4">
        <f t="shared" ca="1" si="20"/>
        <v>5160</v>
      </c>
      <c r="Q89" s="3">
        <f t="shared" ca="1" si="21"/>
        <v>0</v>
      </c>
      <c r="R89" s="11"/>
      <c r="S89" s="11"/>
      <c r="T89" s="11"/>
    </row>
    <row r="90" spans="1:20" ht="16" x14ac:dyDescent="0.5">
      <c r="A90" s="3">
        <v>88</v>
      </c>
      <c r="B90" s="3" t="s">
        <v>106</v>
      </c>
      <c r="C90" s="3" t="s">
        <v>15</v>
      </c>
      <c r="D90" s="3">
        <v>50</v>
      </c>
      <c r="E90" s="3">
        <f t="shared" ca="1" si="11"/>
        <v>97</v>
      </c>
      <c r="F90" s="3">
        <f t="shared" ca="1" si="12"/>
        <v>76</v>
      </c>
      <c r="G90" s="3">
        <f t="shared" ca="1" si="13"/>
        <v>71</v>
      </c>
      <c r="H90" s="3">
        <f t="shared" ca="1" si="14"/>
        <v>0</v>
      </c>
      <c r="I90" s="3">
        <f t="shared" ca="1" si="15"/>
        <v>21</v>
      </c>
      <c r="J90" s="3" t="str">
        <f t="shared" ca="1" si="16"/>
        <v>ปกติ</v>
      </c>
      <c r="L90" s="1">
        <f t="shared" si="17"/>
        <v>25</v>
      </c>
      <c r="M90" s="3">
        <v>30</v>
      </c>
      <c r="N90" s="3">
        <f t="shared" si="18"/>
        <v>5</v>
      </c>
      <c r="O90" s="3">
        <f t="shared" ca="1" si="19"/>
        <v>355</v>
      </c>
      <c r="P90" s="4">
        <f t="shared" ca="1" si="20"/>
        <v>2130</v>
      </c>
      <c r="Q90" s="3">
        <f t="shared" ca="1" si="21"/>
        <v>0</v>
      </c>
      <c r="R90" s="11"/>
      <c r="S90" s="11"/>
      <c r="T90" s="11"/>
    </row>
    <row r="91" spans="1:20" ht="16" x14ac:dyDescent="0.5">
      <c r="A91" s="3">
        <v>89</v>
      </c>
      <c r="B91" s="3" t="s">
        <v>106</v>
      </c>
      <c r="C91" s="3" t="s">
        <v>16</v>
      </c>
      <c r="D91" s="3">
        <v>50</v>
      </c>
      <c r="E91" s="3">
        <f t="shared" ca="1" si="11"/>
        <v>88</v>
      </c>
      <c r="F91" s="3">
        <f t="shared" ca="1" si="12"/>
        <v>67</v>
      </c>
      <c r="G91" s="3">
        <f t="shared" ca="1" si="13"/>
        <v>71</v>
      </c>
      <c r="H91" s="3">
        <f t="shared" ca="1" si="14"/>
        <v>0</v>
      </c>
      <c r="I91" s="3">
        <f t="shared" ca="1" si="15"/>
        <v>21</v>
      </c>
      <c r="J91" s="3" t="str">
        <f t="shared" ca="1" si="16"/>
        <v>ปกติ</v>
      </c>
      <c r="L91" s="1">
        <f t="shared" si="17"/>
        <v>15</v>
      </c>
      <c r="M91" s="3">
        <v>20</v>
      </c>
      <c r="N91" s="3">
        <f t="shared" si="18"/>
        <v>5</v>
      </c>
      <c r="O91" s="3">
        <f t="shared" ca="1" si="19"/>
        <v>355</v>
      </c>
      <c r="P91" s="4">
        <f t="shared" ca="1" si="20"/>
        <v>1420</v>
      </c>
      <c r="Q91" s="3">
        <f t="shared" ca="1" si="21"/>
        <v>0</v>
      </c>
      <c r="R91" s="11"/>
      <c r="S91" s="11"/>
      <c r="T91" s="11"/>
    </row>
    <row r="92" spans="1:20" ht="16" x14ac:dyDescent="0.5">
      <c r="A92" s="3">
        <v>90</v>
      </c>
      <c r="B92" s="3" t="s">
        <v>106</v>
      </c>
      <c r="C92" s="3" t="s">
        <v>17</v>
      </c>
      <c r="D92" s="3">
        <v>50</v>
      </c>
      <c r="E92" s="3">
        <f t="shared" ca="1" si="11"/>
        <v>81</v>
      </c>
      <c r="F92" s="3">
        <f t="shared" ca="1" si="12"/>
        <v>77</v>
      </c>
      <c r="G92" s="3">
        <f t="shared" ca="1" si="13"/>
        <v>54</v>
      </c>
      <c r="H92" s="3">
        <f t="shared" ca="1" si="14"/>
        <v>0</v>
      </c>
      <c r="I92" s="3">
        <f t="shared" ca="1" si="15"/>
        <v>4</v>
      </c>
      <c r="J92" s="3" t="str">
        <f t="shared" ca="1" si="16"/>
        <v>ปกติ</v>
      </c>
      <c r="L92" s="1">
        <f t="shared" si="17"/>
        <v>45</v>
      </c>
      <c r="M92" s="3">
        <v>50</v>
      </c>
      <c r="N92" s="3">
        <f t="shared" si="18"/>
        <v>5</v>
      </c>
      <c r="O92" s="3">
        <f t="shared" ca="1" si="19"/>
        <v>270</v>
      </c>
      <c r="P92" s="4">
        <f t="shared" ca="1" si="20"/>
        <v>2700</v>
      </c>
      <c r="Q92" s="3">
        <f t="shared" ca="1" si="21"/>
        <v>0</v>
      </c>
      <c r="R92" s="11"/>
      <c r="S92" s="11"/>
      <c r="T92" s="11"/>
    </row>
    <row r="93" spans="1:20" ht="16" x14ac:dyDescent="0.5">
      <c r="A93" s="3">
        <v>91</v>
      </c>
      <c r="B93" s="3" t="s">
        <v>108</v>
      </c>
      <c r="C93" s="3" t="s">
        <v>18</v>
      </c>
      <c r="D93" s="3">
        <v>50</v>
      </c>
      <c r="E93" s="3">
        <f t="shared" ca="1" si="11"/>
        <v>39</v>
      </c>
      <c r="F93" s="3">
        <f t="shared" ca="1" si="12"/>
        <v>9</v>
      </c>
      <c r="G93" s="3">
        <f t="shared" ca="1" si="13"/>
        <v>80</v>
      </c>
      <c r="H93" s="3">
        <f t="shared" ca="1" si="14"/>
        <v>0</v>
      </c>
      <c r="I93" s="3">
        <f t="shared" ca="1" si="15"/>
        <v>30</v>
      </c>
      <c r="J93" s="3" t="str">
        <f t="shared" ca="1" si="16"/>
        <v>มีมากเกินไปในสต็อก</v>
      </c>
      <c r="L93" s="1">
        <f t="shared" si="17"/>
        <v>95</v>
      </c>
      <c r="M93" s="3">
        <v>100</v>
      </c>
      <c r="N93" s="3">
        <f t="shared" si="18"/>
        <v>5</v>
      </c>
      <c r="O93" s="3">
        <f t="shared" ca="1" si="19"/>
        <v>400</v>
      </c>
      <c r="P93" s="4">
        <f t="shared" ca="1" si="20"/>
        <v>8000</v>
      </c>
      <c r="Q93" s="3">
        <f t="shared" ca="1" si="21"/>
        <v>0</v>
      </c>
      <c r="R93" s="11"/>
      <c r="S93" s="11"/>
      <c r="T93" s="11"/>
    </row>
    <row r="94" spans="1:20" ht="16" x14ac:dyDescent="0.5">
      <c r="A94" s="3">
        <v>92</v>
      </c>
      <c r="B94" s="3" t="s">
        <v>108</v>
      </c>
      <c r="C94" s="3" t="s">
        <v>19</v>
      </c>
      <c r="D94" s="3">
        <v>50</v>
      </c>
      <c r="E94" s="3">
        <f t="shared" ca="1" si="11"/>
        <v>88</v>
      </c>
      <c r="F94" s="3">
        <f t="shared" ca="1" si="12"/>
        <v>1</v>
      </c>
      <c r="G94" s="3">
        <f t="shared" ca="1" si="13"/>
        <v>137</v>
      </c>
      <c r="H94" s="3">
        <f t="shared" ca="1" si="14"/>
        <v>0</v>
      </c>
      <c r="I94" s="3">
        <f t="shared" ca="1" si="15"/>
        <v>87</v>
      </c>
      <c r="J94" s="3" t="str">
        <f t="shared" ca="1" si="16"/>
        <v>มีมากเกินไปในสต็อก</v>
      </c>
      <c r="L94" s="1">
        <f t="shared" si="17"/>
        <v>45</v>
      </c>
      <c r="M94" s="3">
        <v>50</v>
      </c>
      <c r="N94" s="3">
        <f t="shared" si="18"/>
        <v>5</v>
      </c>
      <c r="O94" s="3">
        <f t="shared" ca="1" si="19"/>
        <v>685</v>
      </c>
      <c r="P94" s="4">
        <f t="shared" ca="1" si="20"/>
        <v>6850</v>
      </c>
      <c r="Q94" s="3">
        <f t="shared" ca="1" si="21"/>
        <v>0</v>
      </c>
      <c r="R94" s="11"/>
      <c r="S94" s="11"/>
      <c r="T94" s="11"/>
    </row>
    <row r="95" spans="1:20" ht="16" x14ac:dyDescent="0.5">
      <c r="A95" s="3">
        <v>93</v>
      </c>
      <c r="B95" s="3" t="s">
        <v>108</v>
      </c>
      <c r="C95" s="3" t="s">
        <v>20</v>
      </c>
      <c r="D95" s="3">
        <v>50</v>
      </c>
      <c r="E95" s="3">
        <f t="shared" ca="1" si="11"/>
        <v>35</v>
      </c>
      <c r="F95" s="3">
        <f t="shared" ca="1" si="12"/>
        <v>44</v>
      </c>
      <c r="G95" s="3">
        <f t="shared" ca="1" si="13"/>
        <v>41</v>
      </c>
      <c r="H95" s="3">
        <f t="shared" ca="1" si="14"/>
        <v>9</v>
      </c>
      <c r="I95" s="3" t="str">
        <f t="shared" ca="1" si="15"/>
        <v/>
      </c>
      <c r="J95" s="3" t="str">
        <f t="shared" ca="1" si="16"/>
        <v>ต้องสั่งซื้อ</v>
      </c>
      <c r="L95" s="1">
        <f t="shared" si="17"/>
        <v>55</v>
      </c>
      <c r="M95" s="3">
        <v>60</v>
      </c>
      <c r="N95" s="3">
        <f t="shared" si="18"/>
        <v>5</v>
      </c>
      <c r="O95" s="3">
        <f t="shared" ca="1" si="19"/>
        <v>205</v>
      </c>
      <c r="P95" s="4">
        <f t="shared" ca="1" si="20"/>
        <v>2460</v>
      </c>
      <c r="Q95" s="3">
        <f t="shared" ca="1" si="21"/>
        <v>495</v>
      </c>
      <c r="R95" s="11"/>
      <c r="S95" s="11"/>
      <c r="T95" s="11"/>
    </row>
    <row r="96" spans="1:20" ht="16" x14ac:dyDescent="0.5">
      <c r="A96" s="3">
        <v>94</v>
      </c>
      <c r="B96" s="3" t="s">
        <v>108</v>
      </c>
      <c r="C96" s="3" t="s">
        <v>21</v>
      </c>
      <c r="D96" s="3">
        <v>50</v>
      </c>
      <c r="E96" s="3">
        <f t="shared" ca="1" si="11"/>
        <v>62</v>
      </c>
      <c r="F96" s="3">
        <f t="shared" ca="1" si="12"/>
        <v>25</v>
      </c>
      <c r="G96" s="3">
        <f t="shared" ca="1" si="13"/>
        <v>87</v>
      </c>
      <c r="H96" s="3">
        <f t="shared" ca="1" si="14"/>
        <v>0</v>
      </c>
      <c r="I96" s="3">
        <f t="shared" ca="1" si="15"/>
        <v>37</v>
      </c>
      <c r="J96" s="3" t="str">
        <f t="shared" ca="1" si="16"/>
        <v>มีมากเกินไปในสต็อก</v>
      </c>
      <c r="L96" s="1">
        <f t="shared" si="17"/>
        <v>45</v>
      </c>
      <c r="M96" s="3">
        <v>50</v>
      </c>
      <c r="N96" s="3">
        <f t="shared" si="18"/>
        <v>5</v>
      </c>
      <c r="O96" s="3">
        <f t="shared" ca="1" si="19"/>
        <v>435</v>
      </c>
      <c r="P96" s="4">
        <f t="shared" ca="1" si="20"/>
        <v>4350</v>
      </c>
      <c r="Q96" s="3">
        <f t="shared" ca="1" si="21"/>
        <v>0</v>
      </c>
      <c r="R96" s="11"/>
      <c r="S96" s="11"/>
      <c r="T96" s="11"/>
    </row>
    <row r="97" spans="1:20" ht="16" x14ac:dyDescent="0.5">
      <c r="A97" s="3">
        <v>95</v>
      </c>
      <c r="B97" s="3" t="s">
        <v>108</v>
      </c>
      <c r="C97" s="3" t="s">
        <v>22</v>
      </c>
      <c r="D97" s="3">
        <v>40</v>
      </c>
      <c r="E97" s="3">
        <f t="shared" ca="1" si="11"/>
        <v>26</v>
      </c>
      <c r="F97" s="3">
        <f t="shared" ca="1" si="12"/>
        <v>16</v>
      </c>
      <c r="G97" s="3">
        <f t="shared" ca="1" si="13"/>
        <v>50</v>
      </c>
      <c r="H97" s="3">
        <f t="shared" ca="1" si="14"/>
        <v>0</v>
      </c>
      <c r="I97" s="3">
        <f t="shared" ca="1" si="15"/>
        <v>10</v>
      </c>
      <c r="J97" s="3" t="str">
        <f t="shared" ca="1" si="16"/>
        <v>ปกติ</v>
      </c>
      <c r="L97" s="1">
        <f t="shared" si="17"/>
        <v>45</v>
      </c>
      <c r="M97" s="3">
        <v>50</v>
      </c>
      <c r="N97" s="3">
        <f t="shared" si="18"/>
        <v>5</v>
      </c>
      <c r="O97" s="3">
        <f t="shared" ca="1" si="19"/>
        <v>250</v>
      </c>
      <c r="P97" s="4">
        <f t="shared" ca="1" si="20"/>
        <v>2500</v>
      </c>
      <c r="Q97" s="3">
        <f t="shared" ca="1" si="21"/>
        <v>0</v>
      </c>
      <c r="R97" s="11"/>
      <c r="S97" s="11"/>
      <c r="T97" s="11"/>
    </row>
    <row r="98" spans="1:20" ht="16" x14ac:dyDescent="0.5">
      <c r="A98" s="3">
        <v>96</v>
      </c>
      <c r="B98" s="3" t="s">
        <v>107</v>
      </c>
      <c r="C98" s="3" t="s">
        <v>23</v>
      </c>
      <c r="D98" s="3">
        <v>50</v>
      </c>
      <c r="E98" s="3">
        <f t="shared" ca="1" si="11"/>
        <v>2</v>
      </c>
      <c r="F98" s="3">
        <f t="shared" ca="1" si="12"/>
        <v>90</v>
      </c>
      <c r="G98" s="3">
        <f t="shared" ca="1" si="13"/>
        <v>-38</v>
      </c>
      <c r="H98" s="3">
        <f t="shared" ca="1" si="14"/>
        <v>88</v>
      </c>
      <c r="I98" s="3" t="str">
        <f t="shared" ca="1" si="15"/>
        <v/>
      </c>
      <c r="J98" s="3" t="str">
        <f t="shared" ca="1" si="16"/>
        <v>สั่งซื้อด่วน</v>
      </c>
      <c r="L98" s="1">
        <f t="shared" si="17"/>
        <v>55</v>
      </c>
      <c r="M98" s="3">
        <v>60</v>
      </c>
      <c r="N98" s="3">
        <f t="shared" si="18"/>
        <v>5</v>
      </c>
      <c r="O98" s="3" t="str">
        <f t="shared" ca="1" si="19"/>
        <v/>
      </c>
      <c r="P98" s="4" t="str">
        <f t="shared" ca="1" si="20"/>
        <v/>
      </c>
      <c r="Q98" s="3">
        <f t="shared" ca="1" si="21"/>
        <v>4840</v>
      </c>
      <c r="R98" s="11"/>
      <c r="S98" s="11"/>
      <c r="T98" s="11"/>
    </row>
    <row r="99" spans="1:20" ht="16" x14ac:dyDescent="0.5">
      <c r="A99" s="3">
        <v>97</v>
      </c>
      <c r="B99" s="3" t="s">
        <v>107</v>
      </c>
      <c r="C99" s="3" t="s">
        <v>24</v>
      </c>
      <c r="D99" s="3">
        <v>40</v>
      </c>
      <c r="E99" s="3">
        <f t="shared" ca="1" si="11"/>
        <v>44</v>
      </c>
      <c r="F99" s="3">
        <f t="shared" ca="1" si="12"/>
        <v>27</v>
      </c>
      <c r="G99" s="3">
        <f t="shared" ca="1" si="13"/>
        <v>57</v>
      </c>
      <c r="H99" s="3">
        <f t="shared" ca="1" si="14"/>
        <v>0</v>
      </c>
      <c r="I99" s="3">
        <f t="shared" ca="1" si="15"/>
        <v>17</v>
      </c>
      <c r="J99" s="3" t="str">
        <f t="shared" ca="1" si="16"/>
        <v>ปกติ</v>
      </c>
      <c r="L99" s="1">
        <f t="shared" si="17"/>
        <v>50</v>
      </c>
      <c r="M99" s="3">
        <v>55</v>
      </c>
      <c r="N99" s="3">
        <f t="shared" si="18"/>
        <v>5</v>
      </c>
      <c r="O99" s="3">
        <f t="shared" ca="1" si="19"/>
        <v>285</v>
      </c>
      <c r="P99" s="4">
        <f t="shared" ca="1" si="20"/>
        <v>3135</v>
      </c>
      <c r="Q99" s="3">
        <f t="shared" ca="1" si="21"/>
        <v>0</v>
      </c>
      <c r="R99" s="11"/>
      <c r="S99" s="11"/>
      <c r="T99" s="11"/>
    </row>
    <row r="100" spans="1:20" ht="16" x14ac:dyDescent="0.5">
      <c r="A100" s="3">
        <v>98</v>
      </c>
      <c r="B100" s="3" t="s">
        <v>107</v>
      </c>
      <c r="C100" s="3" t="s">
        <v>25</v>
      </c>
      <c r="D100" s="3">
        <v>40</v>
      </c>
      <c r="E100" s="3">
        <f t="shared" ca="1" si="11"/>
        <v>23</v>
      </c>
      <c r="F100" s="3">
        <f t="shared" ca="1" si="12"/>
        <v>1</v>
      </c>
      <c r="G100" s="3">
        <f t="shared" ca="1" si="13"/>
        <v>62</v>
      </c>
      <c r="H100" s="3">
        <f t="shared" ca="1" si="14"/>
        <v>0</v>
      </c>
      <c r="I100" s="3">
        <f t="shared" ca="1" si="15"/>
        <v>22</v>
      </c>
      <c r="J100" s="3" t="str">
        <f t="shared" ca="1" si="16"/>
        <v>มีมากเกินไปในสต็อก</v>
      </c>
      <c r="L100" s="1">
        <f t="shared" si="17"/>
        <v>15</v>
      </c>
      <c r="M100" s="3">
        <v>20</v>
      </c>
      <c r="N100" s="3">
        <f t="shared" si="18"/>
        <v>5</v>
      </c>
      <c r="O100" s="3">
        <f t="shared" ca="1" si="19"/>
        <v>310</v>
      </c>
      <c r="P100" s="4">
        <f t="shared" ca="1" si="20"/>
        <v>1240</v>
      </c>
      <c r="Q100" s="3">
        <f t="shared" ca="1" si="21"/>
        <v>0</v>
      </c>
      <c r="R100" s="11"/>
      <c r="S100" s="11"/>
      <c r="T100" s="11"/>
    </row>
    <row r="101" spans="1:20" ht="16" x14ac:dyDescent="0.5">
      <c r="A101" s="3">
        <v>99</v>
      </c>
      <c r="B101" s="3" t="s">
        <v>107</v>
      </c>
      <c r="C101" s="3" t="s">
        <v>26</v>
      </c>
      <c r="D101" s="3">
        <v>40</v>
      </c>
      <c r="E101" s="3">
        <f t="shared" ca="1" si="11"/>
        <v>82</v>
      </c>
      <c r="F101" s="3">
        <f t="shared" ca="1" si="12"/>
        <v>1</v>
      </c>
      <c r="G101" s="3">
        <f t="shared" ca="1" si="13"/>
        <v>121</v>
      </c>
      <c r="H101" s="3">
        <f t="shared" ca="1" si="14"/>
        <v>0</v>
      </c>
      <c r="I101" s="3">
        <f t="shared" ca="1" si="15"/>
        <v>81</v>
      </c>
      <c r="J101" s="3" t="str">
        <f t="shared" ca="1" si="16"/>
        <v>มีมากเกินไปในสต็อก</v>
      </c>
      <c r="L101" s="1">
        <f t="shared" si="17"/>
        <v>45</v>
      </c>
      <c r="M101" s="3">
        <v>50</v>
      </c>
      <c r="N101" s="3">
        <f t="shared" si="18"/>
        <v>5</v>
      </c>
      <c r="O101" s="3">
        <f t="shared" ca="1" si="19"/>
        <v>605</v>
      </c>
      <c r="P101" s="4">
        <f t="shared" ca="1" si="20"/>
        <v>6050</v>
      </c>
      <c r="Q101" s="3">
        <f t="shared" ca="1" si="21"/>
        <v>0</v>
      </c>
      <c r="R101" s="11"/>
      <c r="S101" s="11"/>
      <c r="T101" s="11"/>
    </row>
    <row r="102" spans="1:20" ht="17.25" customHeight="1" x14ac:dyDescent="0.5">
      <c r="A102" s="3">
        <v>100</v>
      </c>
      <c r="B102" s="3" t="s">
        <v>107</v>
      </c>
      <c r="C102" s="3" t="s">
        <v>99</v>
      </c>
      <c r="D102" s="3">
        <v>70</v>
      </c>
      <c r="E102" s="3">
        <f t="shared" ca="1" si="11"/>
        <v>45</v>
      </c>
      <c r="F102" s="3">
        <f t="shared" ca="1" si="12"/>
        <v>19</v>
      </c>
      <c r="G102" s="3">
        <f t="shared" ca="1" si="13"/>
        <v>96</v>
      </c>
      <c r="H102" s="3">
        <f t="shared" ca="1" si="14"/>
        <v>0</v>
      </c>
      <c r="I102" s="3">
        <f t="shared" ca="1" si="15"/>
        <v>26</v>
      </c>
      <c r="J102" s="3" t="str">
        <f t="shared" ca="1" si="16"/>
        <v>ปกติ</v>
      </c>
      <c r="L102" s="1">
        <f t="shared" si="17"/>
        <v>95</v>
      </c>
      <c r="M102" s="3">
        <v>100</v>
      </c>
      <c r="N102" s="3">
        <f t="shared" si="18"/>
        <v>5</v>
      </c>
      <c r="O102" s="3">
        <f t="shared" ca="1" si="19"/>
        <v>480</v>
      </c>
      <c r="P102" s="4">
        <f t="shared" ca="1" si="20"/>
        <v>9600</v>
      </c>
      <c r="Q102" s="3">
        <f t="shared" ca="1" si="21"/>
        <v>0</v>
      </c>
      <c r="R102" s="11"/>
      <c r="S102" s="11"/>
      <c r="T102" s="11"/>
    </row>
  </sheetData>
  <autoFilter ref="A2:J102" xr:uid="{CA4276A1-A362-4A96-B35F-0C5B892FB74D}"/>
  <conditionalFormatting sqref="G3:G102">
    <cfRule type="cellIs" dxfId="5" priority="15" operator="lessThan">
      <formula>1</formula>
    </cfRule>
  </conditionalFormatting>
  <conditionalFormatting sqref="J1:J1048576">
    <cfRule type="cellIs" dxfId="4" priority="5" operator="equal">
      <formula>"ต้องสั่งซื้อ"</formula>
    </cfRule>
    <cfRule type="cellIs" dxfId="3" priority="6" operator="equal">
      <formula>"มีมากเกินไปในสต็อก"</formula>
    </cfRule>
    <cfRule type="cellIs" dxfId="2" priority="8" operator="equal">
      <formula>"ปกติ"</formula>
    </cfRule>
    <cfRule type="cellIs" dxfId="1" priority="10" operator="equal">
      <formula>"สั่งซื้อด่วน"</formula>
    </cfRule>
  </conditionalFormatting>
  <conditionalFormatting sqref="L2:Q2">
    <cfRule type="cellIs" dxfId="0" priority="16" operator="lessThan">
      <formula>1</formula>
    </cfRule>
  </conditionalFormatting>
  <conditionalFormatting sqref="O3:O10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{CE50EB05-F9F6-4319-B04F-0255FFD44599}</x14:id>
        </ext>
      </extLst>
    </cfRule>
  </conditionalFormatting>
  <conditionalFormatting sqref="P3:P9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{9868C690-C30B-4C0B-A043-3BFCFC3D730A}</x14:id>
        </ext>
      </extLst>
    </cfRule>
  </conditionalFormatting>
  <conditionalFormatting sqref="P3:P10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{C6DE3C51-CD40-4D96-BEFE-B47E44E68F64}</x14:id>
        </ext>
      </extLst>
    </cfRule>
  </conditionalFormatting>
  <conditionalFormatting sqref="Q3:Q10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{D223DC9A-9776-4AA0-82B1-89CCA5BE8E9A}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50EB05-F9F6-4319-B04F-0255FFD44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O3:O102</xm:sqref>
        </x14:conditionalFormatting>
        <x14:conditionalFormatting xmlns:xm="http://schemas.microsoft.com/office/excel/2006/main">
          <x14:cfRule type="dataBar" id="{9868C690-C30B-4C0B-A043-3BFCFC3D73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P3:P99</xm:sqref>
        </x14:conditionalFormatting>
        <x14:conditionalFormatting xmlns:xm="http://schemas.microsoft.com/office/excel/2006/main">
          <x14:cfRule type="dataBar" id="{C6DE3C51-CD40-4D96-BEFE-B47E44E68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P3:P102</xm:sqref>
        </x14:conditionalFormatting>
        <x14:conditionalFormatting xmlns:xm="http://schemas.microsoft.com/office/excel/2006/main">
          <x14:cfRule type="dataBar" id="{D223DC9A-9776-4AA0-82B1-89CCA5BE8E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Q3:Q102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783DFF-7BF9-43FE-AE50-583DDB4CF98E}">
          <x14:formula1>
            <xm:f>'3.Supplier'!$B$2:$B$11</xm:f>
          </x14:formula1>
          <xm:sqref>B3:B102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9552-8712-4368-BBE4-DF79AB3BDAE4}">
  <dimension ref="A1:B11"/>
  <sheetViews>
    <sheetView zoomScale="235" zoomScaleNormal="235" workbookViewId="0">
      <selection activeCell="B5" sqref="B5"/>
    </sheetView>
  </sheetViews>
  <sheetFormatPr defaultRowHeight="14.5" x14ac:dyDescent="0.35"/>
  <cols>
    <col min="2" max="2" width="27.83203125" customWidth="1"/>
  </cols>
  <sheetData>
    <row r="1" spans="1:2" ht="16" x14ac:dyDescent="0.35">
      <c r="A1" s="10" t="s">
        <v>100</v>
      </c>
      <c r="B1" s="10" t="s">
        <v>105</v>
      </c>
    </row>
    <row r="2" spans="1:2" ht="16" x14ac:dyDescent="0.35">
      <c r="A2" s="10">
        <v>1</v>
      </c>
      <c r="B2" s="10" t="s">
        <v>107</v>
      </c>
    </row>
    <row r="3" spans="1:2" ht="16" x14ac:dyDescent="0.35">
      <c r="A3" s="10">
        <v>2</v>
      </c>
      <c r="B3" s="10" t="s">
        <v>108</v>
      </c>
    </row>
    <row r="4" spans="1:2" ht="16" x14ac:dyDescent="0.35">
      <c r="A4" s="10">
        <v>3</v>
      </c>
      <c r="B4" s="10" t="s">
        <v>109</v>
      </c>
    </row>
    <row r="5" spans="1:2" ht="16" x14ac:dyDescent="0.35">
      <c r="A5" s="10">
        <v>4</v>
      </c>
      <c r="B5" s="10" t="s">
        <v>106</v>
      </c>
    </row>
    <row r="6" spans="1:2" ht="16" x14ac:dyDescent="0.35">
      <c r="A6" s="10">
        <v>5</v>
      </c>
      <c r="B6" s="10" t="s">
        <v>111</v>
      </c>
    </row>
    <row r="7" spans="1:2" ht="16" x14ac:dyDescent="0.35">
      <c r="A7" s="10">
        <v>6</v>
      </c>
      <c r="B7" s="10" t="s">
        <v>110</v>
      </c>
    </row>
    <row r="8" spans="1:2" ht="16" x14ac:dyDescent="0.35">
      <c r="A8" s="10">
        <v>7</v>
      </c>
      <c r="B8" s="10" t="s">
        <v>112</v>
      </c>
    </row>
    <row r="9" spans="1:2" ht="16" x14ac:dyDescent="0.35">
      <c r="A9" s="10">
        <v>8</v>
      </c>
      <c r="B9" s="10" t="s">
        <v>120</v>
      </c>
    </row>
    <row r="10" spans="1:2" ht="16" x14ac:dyDescent="0.35">
      <c r="A10" s="10">
        <v>9</v>
      </c>
      <c r="B10" s="10" t="s">
        <v>114</v>
      </c>
    </row>
    <row r="11" spans="1:2" ht="16" x14ac:dyDescent="0.35">
      <c r="A11" s="10">
        <v>10</v>
      </c>
      <c r="B11" s="1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F3D9-C8D3-4BC6-BA50-869AD3F5E662}">
  <dimension ref="A1:C6"/>
  <sheetViews>
    <sheetView showGridLines="0" zoomScale="265" zoomScaleNormal="265" workbookViewId="0">
      <selection activeCell="B5" sqref="B5"/>
    </sheetView>
  </sheetViews>
  <sheetFormatPr defaultRowHeight="14.5" x14ac:dyDescent="0.35"/>
  <cols>
    <col min="2" max="2" width="14.25" customWidth="1"/>
    <col min="3" max="3" width="38.25" customWidth="1"/>
  </cols>
  <sheetData>
    <row r="1" spans="1:3" ht="16" x14ac:dyDescent="0.5">
      <c r="A1" s="11"/>
      <c r="B1" s="11" t="s">
        <v>124</v>
      </c>
      <c r="C1" s="8"/>
    </row>
    <row r="2" spans="1:3" ht="16" x14ac:dyDescent="0.5">
      <c r="A2" s="11">
        <v>1</v>
      </c>
      <c r="B2" s="11" t="s">
        <v>125</v>
      </c>
      <c r="C2" s="8" t="s">
        <v>143</v>
      </c>
    </row>
    <row r="3" spans="1:3" ht="16" x14ac:dyDescent="0.5">
      <c r="A3" s="11">
        <v>2</v>
      </c>
      <c r="B3" s="11" t="s">
        <v>126</v>
      </c>
      <c r="C3" s="8" t="s">
        <v>141</v>
      </c>
    </row>
    <row r="4" spans="1:3" ht="16" x14ac:dyDescent="0.5">
      <c r="A4" s="11">
        <v>3</v>
      </c>
      <c r="B4" s="11" t="s">
        <v>127</v>
      </c>
      <c r="C4" s="8" t="s">
        <v>142</v>
      </c>
    </row>
    <row r="5" spans="1:3" ht="16" x14ac:dyDescent="0.5">
      <c r="A5" s="11">
        <v>4</v>
      </c>
      <c r="B5" s="11" t="s">
        <v>128</v>
      </c>
      <c r="C5" s="8" t="s">
        <v>144</v>
      </c>
    </row>
    <row r="6" spans="1:3" x14ac:dyDescent="0.35">
      <c r="A6" s="6"/>
      <c r="B6" s="6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2C7E-7CF0-44FE-81D4-7BCB7927BA00}">
  <dimension ref="A2:B3"/>
  <sheetViews>
    <sheetView showGridLines="0" zoomScaleNormal="100" workbookViewId="0">
      <selection activeCell="A7" sqref="A7"/>
    </sheetView>
  </sheetViews>
  <sheetFormatPr defaultColWidth="9" defaultRowHeight="40" x14ac:dyDescent="0.35"/>
  <cols>
    <col min="1" max="1" width="37.33203125" style="14" customWidth="1"/>
    <col min="2" max="2" width="46.5" style="14" customWidth="1"/>
    <col min="3" max="16384" width="9" style="14"/>
  </cols>
  <sheetData>
    <row r="2" spans="1:2" x14ac:dyDescent="0.35">
      <c r="A2" s="14" t="s">
        <v>136</v>
      </c>
      <c r="B2" s="15" t="s">
        <v>139</v>
      </c>
    </row>
    <row r="3" spans="1:2" x14ac:dyDescent="0.35">
      <c r="A3" s="14" t="s">
        <v>137</v>
      </c>
      <c r="B3" s="1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1.Dashboard</vt:lpstr>
      <vt:lpstr>2.Product</vt:lpstr>
      <vt:lpstr>3.Supplier</vt:lpstr>
      <vt:lpstr>4.Status</vt:lpstr>
      <vt:lpstr>About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Anuphong Tanthip</dc:creator>
  <cp:lastModifiedBy>user</cp:lastModifiedBy>
  <dcterms:created xsi:type="dcterms:W3CDTF">2023-06-18T09:37:52Z</dcterms:created>
  <dcterms:modified xsi:type="dcterms:W3CDTF">2023-06-22T16:35:29Z</dcterms:modified>
</cp:coreProperties>
</file>