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CMU\Supply Chain\ASSIGMENT 1\"/>
    </mc:Choice>
  </mc:AlternateContent>
  <xr:revisionPtr revIDLastSave="0" documentId="13_ncr:1_{61A7117D-6A35-42DB-895A-74B9802AFC2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Utility (actual usage)" sheetId="1" r:id="rId1"/>
  </sheets>
  <definedNames>
    <definedName name="_Regression_Int" localSheetId="0" hidden="1">1</definedName>
    <definedName name="solver_adj" localSheetId="0" hidden="1">'Utility (actual usage)'!$D$8</definedName>
    <definedName name="solver_cvg" localSheetId="0" hidden="1">0.001</definedName>
    <definedName name="solver_drv" localSheetId="0" hidden="1">1</definedName>
    <definedName name="solver_dua" localSheetId="0" hidden="1">1</definedName>
    <definedName name="solver_eng" localSheetId="0" hidden="1">1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hs1" localSheetId="0" hidden="1">'Utility (actual usage)'!#REF!</definedName>
    <definedName name="solver_lin" localSheetId="0" hidden="1">2</definedName>
    <definedName name="solver_lva" localSheetId="0" hidden="1">2</definedName>
    <definedName name="solver_mip" localSheetId="0" hidden="1">1000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1000</definedName>
    <definedName name="solver_num" localSheetId="0" hidden="1">0</definedName>
    <definedName name="solver_nwt" localSheetId="0" hidden="1">1</definedName>
    <definedName name="solver_ofx" localSheetId="0" hidden="1">2</definedName>
    <definedName name="solver_opt" localSheetId="0" hidden="1">'Utility (actual usage)'!$I$106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l1" localSheetId="0" hidden="1">3</definedName>
    <definedName name="solver_reo" localSheetId="0" hidden="1">2</definedName>
    <definedName name="solver_rep" localSheetId="0" hidden="1">2</definedName>
    <definedName name="solver_rhs1" localSheetId="0" hidden="1">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0</definedName>
    <definedName name="solver_tim" localSheetId="0" hidden="1">100</definedName>
    <definedName name="solver_tms" localSheetId="0" hidden="1">2</definedName>
    <definedName name="solver_tol" localSheetId="0" hidden="1">0.05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1" l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6" i="1"/>
  <c r="C15" i="1"/>
  <c r="H15" i="1" s="1"/>
  <c r="B16" i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7" i="1"/>
  <c r="B48" i="1"/>
  <c r="B49" i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8" i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F10" i="1"/>
  <c r="F15" i="1" l="1"/>
  <c r="H16" i="1"/>
  <c r="H17" i="1" s="1"/>
  <c r="H18" i="1" s="1"/>
  <c r="H19" i="1" s="1"/>
  <c r="F19" i="1" s="1"/>
  <c r="F17" i="1" l="1"/>
  <c r="F18" i="1"/>
  <c r="F16" i="1"/>
  <c r="H20" i="1"/>
  <c r="F20" i="1" s="1"/>
  <c r="H21" i="1" l="1"/>
  <c r="G15" i="1"/>
  <c r="D15" i="1"/>
  <c r="E15" i="1" s="1"/>
  <c r="H22" i="1" l="1"/>
  <c r="F21" i="1"/>
  <c r="H23" i="1" l="1"/>
  <c r="F22" i="1"/>
  <c r="G18" i="1"/>
  <c r="D100" i="1"/>
  <c r="E100" i="1" s="1"/>
  <c r="G19" i="1"/>
  <c r="D20" i="1"/>
  <c r="E20" i="1" s="1"/>
  <c r="D75" i="1"/>
  <c r="E75" i="1" s="1"/>
  <c r="D60" i="1"/>
  <c r="E60" i="1" s="1"/>
  <c r="D16" i="1"/>
  <c r="E16" i="1" s="1"/>
  <c r="D76" i="1"/>
  <c r="E76" i="1" s="1"/>
  <c r="D85" i="1"/>
  <c r="E85" i="1" s="1"/>
  <c r="D96" i="1"/>
  <c r="E96" i="1" s="1"/>
  <c r="D18" i="1"/>
  <c r="E18" i="1" s="1"/>
  <c r="D46" i="1"/>
  <c r="E46" i="1" s="1"/>
  <c r="D30" i="1"/>
  <c r="E30" i="1" s="1"/>
  <c r="D64" i="1"/>
  <c r="E64" i="1" s="1"/>
  <c r="D55" i="1"/>
  <c r="E55" i="1" s="1"/>
  <c r="D47" i="1"/>
  <c r="E47" i="1" s="1"/>
  <c r="D21" i="1"/>
  <c r="E21" i="1" s="1"/>
  <c r="D41" i="1"/>
  <c r="E41" i="1" s="1"/>
  <c r="D62" i="1"/>
  <c r="E62" i="1" s="1"/>
  <c r="D63" i="1"/>
  <c r="E63" i="1" s="1"/>
  <c r="D33" i="1"/>
  <c r="E33" i="1" s="1"/>
  <c r="D94" i="1"/>
  <c r="E94" i="1" s="1"/>
  <c r="D48" i="1"/>
  <c r="E48" i="1" s="1"/>
  <c r="D101" i="1"/>
  <c r="E101" i="1" s="1"/>
  <c r="D69" i="1"/>
  <c r="E69" i="1" s="1"/>
  <c r="D67" i="1"/>
  <c r="E67" i="1" s="1"/>
  <c r="D81" i="1"/>
  <c r="E81" i="1" s="1"/>
  <c r="D95" i="1"/>
  <c r="E95" i="1" s="1"/>
  <c r="D90" i="1"/>
  <c r="E90" i="1" s="1"/>
  <c r="D37" i="1"/>
  <c r="E37" i="1" s="1"/>
  <c r="D105" i="1"/>
  <c r="E105" i="1" s="1"/>
  <c r="D61" i="1"/>
  <c r="E61" i="1" s="1"/>
  <c r="D79" i="1"/>
  <c r="E79" i="1" s="1"/>
  <c r="D65" i="1"/>
  <c r="E65" i="1" s="1"/>
  <c r="D91" i="1"/>
  <c r="E91" i="1" s="1"/>
  <c r="D56" i="1"/>
  <c r="E56" i="1" s="1"/>
  <c r="D23" i="1"/>
  <c r="E23" i="1" s="1"/>
  <c r="D70" i="1"/>
  <c r="E70" i="1" s="1"/>
  <c r="D68" i="1"/>
  <c r="E68" i="1" s="1"/>
  <c r="D53" i="1"/>
  <c r="E53" i="1" s="1"/>
  <c r="D98" i="1"/>
  <c r="E98" i="1" s="1"/>
  <c r="D32" i="1"/>
  <c r="E32" i="1" s="1"/>
  <c r="D59" i="1"/>
  <c r="E59" i="1" s="1"/>
  <c r="D54" i="1"/>
  <c r="E54" i="1" s="1"/>
  <c r="D49" i="1"/>
  <c r="E49" i="1" s="1"/>
  <c r="D29" i="1"/>
  <c r="E29" i="1" s="1"/>
  <c r="D58" i="1"/>
  <c r="E58" i="1" s="1"/>
  <c r="D84" i="1"/>
  <c r="E84" i="1" s="1"/>
  <c r="D43" i="1"/>
  <c r="E43" i="1" s="1"/>
  <c r="D57" i="1"/>
  <c r="E57" i="1" s="1"/>
  <c r="D97" i="1"/>
  <c r="E97" i="1" s="1"/>
  <c r="D103" i="1"/>
  <c r="E103" i="1" s="1"/>
  <c r="D104" i="1"/>
  <c r="E104" i="1" s="1"/>
  <c r="D73" i="1"/>
  <c r="E73" i="1" s="1"/>
  <c r="D102" i="1"/>
  <c r="E102" i="1" s="1"/>
  <c r="D39" i="1"/>
  <c r="E39" i="1" s="1"/>
  <c r="D17" i="1"/>
  <c r="E17" i="1" s="1"/>
  <c r="D86" i="1"/>
  <c r="E86" i="1" s="1"/>
  <c r="D52" i="1"/>
  <c r="E52" i="1" s="1"/>
  <c r="D28" i="1"/>
  <c r="E28" i="1" s="1"/>
  <c r="D87" i="1"/>
  <c r="E87" i="1" s="1"/>
  <c r="D27" i="1"/>
  <c r="E27" i="1" s="1"/>
  <c r="D99" i="1"/>
  <c r="E99" i="1" s="1"/>
  <c r="D45" i="1"/>
  <c r="E45" i="1" s="1"/>
  <c r="D92" i="1"/>
  <c r="E92" i="1" s="1"/>
  <c r="D22" i="1"/>
  <c r="E22" i="1" s="1"/>
  <c r="D77" i="1"/>
  <c r="E77" i="1" s="1"/>
  <c r="D31" i="1"/>
  <c r="E31" i="1" s="1"/>
  <c r="D83" i="1"/>
  <c r="E83" i="1" s="1"/>
  <c r="D25" i="1"/>
  <c r="E25" i="1" s="1"/>
  <c r="D44" i="1"/>
  <c r="E44" i="1" s="1"/>
  <c r="D74" i="1"/>
  <c r="E74" i="1" s="1"/>
  <c r="D82" i="1"/>
  <c r="E82" i="1" s="1"/>
  <c r="D66" i="1"/>
  <c r="E66" i="1" s="1"/>
  <c r="D51" i="1"/>
  <c r="E51" i="1" s="1"/>
  <c r="D42" i="1"/>
  <c r="E42" i="1" s="1"/>
  <c r="D26" i="1"/>
  <c r="E26" i="1" s="1"/>
  <c r="D40" i="1"/>
  <c r="E40" i="1" s="1"/>
  <c r="D36" i="1"/>
  <c r="E36" i="1" s="1"/>
  <c r="D50" i="1"/>
  <c r="E50" i="1" s="1"/>
  <c r="D78" i="1"/>
  <c r="E78" i="1" s="1"/>
  <c r="D80" i="1"/>
  <c r="E80" i="1" s="1"/>
  <c r="D19" i="1"/>
  <c r="E19" i="1" s="1"/>
  <c r="D72" i="1"/>
  <c r="E72" i="1" s="1"/>
  <c r="D93" i="1"/>
  <c r="E93" i="1" s="1"/>
  <c r="D35" i="1"/>
  <c r="E35" i="1" s="1"/>
  <c r="D38" i="1"/>
  <c r="E38" i="1" s="1"/>
  <c r="D89" i="1"/>
  <c r="E89" i="1" s="1"/>
  <c r="D24" i="1"/>
  <c r="E24" i="1" s="1"/>
  <c r="D71" i="1"/>
  <c r="E71" i="1" s="1"/>
  <c r="D34" i="1"/>
  <c r="E34" i="1" s="1"/>
  <c r="D88" i="1"/>
  <c r="E88" i="1" s="1"/>
  <c r="H24" i="1" l="1"/>
  <c r="H25" i="1" s="1"/>
  <c r="F25" i="1" s="1"/>
  <c r="G25" i="1" s="1"/>
  <c r="F23" i="1"/>
  <c r="G23" i="1" s="1"/>
  <c r="G21" i="1"/>
  <c r="G20" i="1"/>
  <c r="E106" i="1"/>
  <c r="G17" i="1"/>
  <c r="G16" i="1"/>
  <c r="G22" i="1"/>
  <c r="F24" i="1" l="1"/>
  <c r="H26" i="1"/>
  <c r="F26" i="1" l="1"/>
  <c r="H27" i="1"/>
  <c r="G24" i="1"/>
  <c r="H28" i="1" l="1"/>
  <c r="H29" i="1" s="1"/>
  <c r="F29" i="1" s="1"/>
  <c r="F27" i="1"/>
  <c r="G26" i="1"/>
  <c r="G29" i="1" l="1"/>
  <c r="G27" i="1"/>
  <c r="F28" i="1"/>
  <c r="H30" i="1"/>
  <c r="G28" i="1" l="1"/>
  <c r="H31" i="1"/>
  <c r="F30" i="1"/>
  <c r="G30" i="1" l="1"/>
  <c r="H32" i="1"/>
  <c r="F31" i="1"/>
  <c r="F32" i="1" l="1"/>
  <c r="H33" i="1"/>
  <c r="G31" i="1"/>
  <c r="F33" i="1" l="1"/>
  <c r="G32" i="1"/>
  <c r="H34" i="1"/>
  <c r="H35" i="1" s="1"/>
  <c r="F35" i="1" l="1"/>
  <c r="G35" i="1" s="1"/>
  <c r="H36" i="1"/>
  <c r="F36" i="1" s="1"/>
  <c r="G33" i="1"/>
  <c r="F34" i="1"/>
  <c r="H37" i="1" l="1"/>
  <c r="G34" i="1"/>
  <c r="G36" i="1"/>
  <c r="F37" i="1" l="1"/>
  <c r="H38" i="1"/>
  <c r="F38" i="1" l="1"/>
  <c r="G38" i="1" s="1"/>
  <c r="H39" i="1"/>
  <c r="F39" i="1" s="1"/>
  <c r="G37" i="1"/>
  <c r="H40" i="1" l="1"/>
  <c r="F40" i="1" s="1"/>
  <c r="G40" i="1" s="1"/>
  <c r="G39" i="1"/>
  <c r="H41" i="1" l="1"/>
  <c r="F41" i="1" s="1"/>
  <c r="G41" i="1" s="1"/>
  <c r="H42" i="1" l="1"/>
  <c r="F42" i="1" s="1"/>
  <c r="G42" i="1" s="1"/>
  <c r="H43" i="1" l="1"/>
  <c r="F43" i="1" l="1"/>
  <c r="H44" i="1"/>
  <c r="F44" i="1" l="1"/>
  <c r="H45" i="1"/>
  <c r="G43" i="1"/>
  <c r="F45" i="1" l="1"/>
  <c r="G45" i="1" s="1"/>
  <c r="H46" i="1"/>
  <c r="F46" i="1" s="1"/>
  <c r="G46" i="1" s="1"/>
  <c r="G44" i="1"/>
  <c r="H47" i="1" l="1"/>
  <c r="F47" i="1" s="1"/>
  <c r="G47" i="1" s="1"/>
  <c r="H48" i="1" l="1"/>
  <c r="F48" i="1" l="1"/>
  <c r="G48" i="1" s="1"/>
  <c r="H49" i="1"/>
  <c r="H50" i="1" l="1"/>
  <c r="F49" i="1"/>
  <c r="G49" i="1" s="1"/>
  <c r="F50" i="1" l="1"/>
  <c r="G50" i="1" s="1"/>
  <c r="H51" i="1"/>
  <c r="F51" i="1" l="1"/>
  <c r="G51" i="1" s="1"/>
  <c r="H52" i="1"/>
  <c r="F52" i="1" l="1"/>
  <c r="H53" i="1"/>
  <c r="F53" i="1" l="1"/>
  <c r="G53" i="1" s="1"/>
  <c r="H54" i="1"/>
  <c r="G52" i="1"/>
  <c r="F54" i="1" l="1"/>
  <c r="H55" i="1"/>
  <c r="F55" i="1" l="1"/>
  <c r="G55" i="1" s="1"/>
  <c r="H56" i="1"/>
  <c r="G54" i="1"/>
  <c r="F56" i="1" l="1"/>
  <c r="G56" i="1" s="1"/>
  <c r="H57" i="1"/>
  <c r="F57" i="1" l="1"/>
  <c r="H58" i="1"/>
  <c r="F58" i="1" s="1"/>
  <c r="G58" i="1" l="1"/>
  <c r="H59" i="1"/>
  <c r="F59" i="1" s="1"/>
  <c r="G57" i="1"/>
  <c r="H60" i="1" l="1"/>
  <c r="F60" i="1" s="1"/>
  <c r="G60" i="1" s="1"/>
  <c r="G59" i="1"/>
  <c r="H61" i="1" l="1"/>
  <c r="F61" i="1" s="1"/>
  <c r="G61" i="1" s="1"/>
  <c r="H62" i="1" l="1"/>
  <c r="F62" i="1" s="1"/>
  <c r="G62" i="1" s="1"/>
  <c r="H63" i="1" l="1"/>
  <c r="F63" i="1" s="1"/>
  <c r="G63" i="1" s="1"/>
  <c r="H64" i="1" l="1"/>
  <c r="F64" i="1" s="1"/>
  <c r="G64" i="1" s="1"/>
  <c r="H65" i="1" l="1"/>
  <c r="F65" i="1" s="1"/>
  <c r="G65" i="1" s="1"/>
  <c r="H66" i="1" l="1"/>
  <c r="H67" i="1" s="1"/>
  <c r="F67" i="1" s="1"/>
  <c r="G67" i="1" s="1"/>
  <c r="H68" i="1" l="1"/>
  <c r="F68" i="1" s="1"/>
  <c r="F66" i="1"/>
  <c r="G66" i="1" s="1"/>
  <c r="H69" i="1" l="1"/>
  <c r="F69" i="1" s="1"/>
  <c r="G69" i="1" s="1"/>
  <c r="G68" i="1"/>
  <c r="H70" i="1" l="1"/>
  <c r="F70" i="1" s="1"/>
  <c r="G70" i="1" s="1"/>
  <c r="H71" i="1" l="1"/>
  <c r="F71" i="1" s="1"/>
  <c r="H72" i="1" l="1"/>
  <c r="F72" i="1" s="1"/>
  <c r="G71" i="1"/>
  <c r="H73" i="1" l="1"/>
  <c r="F73" i="1" s="1"/>
  <c r="G72" i="1"/>
  <c r="H74" i="1" l="1"/>
  <c r="F74" i="1" s="1"/>
  <c r="G74" i="1" s="1"/>
  <c r="G73" i="1"/>
  <c r="H75" i="1" l="1"/>
  <c r="F75" i="1" s="1"/>
  <c r="G75" i="1" s="1"/>
  <c r="H76" i="1" l="1"/>
  <c r="F76" i="1" s="1"/>
  <c r="G76" i="1" s="1"/>
  <c r="H77" i="1" l="1"/>
  <c r="F77" i="1" s="1"/>
  <c r="G77" i="1" s="1"/>
  <c r="H78" i="1" l="1"/>
  <c r="F78" i="1" s="1"/>
  <c r="H79" i="1" l="1"/>
  <c r="F79" i="1" s="1"/>
  <c r="G79" i="1" s="1"/>
  <c r="G78" i="1"/>
  <c r="H80" i="1" l="1"/>
  <c r="F80" i="1" s="1"/>
  <c r="G80" i="1" s="1"/>
  <c r="H81" i="1" l="1"/>
  <c r="F81" i="1" s="1"/>
  <c r="H82" i="1" l="1"/>
  <c r="F82" i="1" s="1"/>
  <c r="G82" i="1" s="1"/>
  <c r="G81" i="1"/>
  <c r="H83" i="1" l="1"/>
  <c r="F83" i="1" s="1"/>
  <c r="H84" i="1" l="1"/>
  <c r="F84" i="1" s="1"/>
  <c r="G84" i="1" s="1"/>
  <c r="G83" i="1"/>
  <c r="H85" i="1" l="1"/>
  <c r="F85" i="1" s="1"/>
  <c r="H86" i="1" l="1"/>
  <c r="F86" i="1" s="1"/>
  <c r="G86" i="1" s="1"/>
  <c r="G85" i="1"/>
  <c r="H87" i="1" l="1"/>
  <c r="F87" i="1" s="1"/>
  <c r="H88" i="1" l="1"/>
  <c r="F88" i="1" s="1"/>
  <c r="G87" i="1"/>
  <c r="H89" i="1" l="1"/>
  <c r="F89" i="1" s="1"/>
  <c r="G89" i="1" s="1"/>
  <c r="G88" i="1"/>
  <c r="H90" i="1" l="1"/>
  <c r="F90" i="1" s="1"/>
  <c r="G90" i="1" s="1"/>
  <c r="H91" i="1" l="1"/>
  <c r="F91" i="1" s="1"/>
  <c r="H92" i="1" l="1"/>
  <c r="F92" i="1" s="1"/>
  <c r="G91" i="1"/>
  <c r="H93" i="1" l="1"/>
  <c r="F93" i="1" s="1"/>
  <c r="G93" i="1" s="1"/>
  <c r="G92" i="1"/>
  <c r="H94" i="1" l="1"/>
  <c r="F94" i="1" s="1"/>
  <c r="G94" i="1" s="1"/>
  <c r="H95" i="1" l="1"/>
  <c r="F95" i="1" s="1"/>
  <c r="H96" i="1" l="1"/>
  <c r="F96" i="1" s="1"/>
  <c r="G95" i="1"/>
  <c r="H97" i="1" l="1"/>
  <c r="F97" i="1" s="1"/>
  <c r="G96" i="1"/>
  <c r="H98" i="1" l="1"/>
  <c r="F98" i="1" s="1"/>
  <c r="G98" i="1" s="1"/>
  <c r="G97" i="1"/>
  <c r="H99" i="1" l="1"/>
  <c r="F99" i="1" s="1"/>
  <c r="G99" i="1" s="1"/>
  <c r="H100" i="1" l="1"/>
  <c r="F100" i="1" s="1"/>
  <c r="G100" i="1" s="1"/>
  <c r="H101" i="1" l="1"/>
  <c r="F101" i="1" s="1"/>
  <c r="G101" i="1" s="1"/>
  <c r="H102" i="1" l="1"/>
  <c r="F102" i="1" s="1"/>
  <c r="H103" i="1" l="1"/>
  <c r="F103" i="1" s="1"/>
  <c r="G102" i="1"/>
  <c r="H104" i="1" l="1"/>
  <c r="F104" i="1" s="1"/>
  <c r="G103" i="1"/>
  <c r="H105" i="1" l="1"/>
  <c r="F105" i="1" s="1"/>
  <c r="G104" i="1"/>
  <c r="F106" i="1" l="1"/>
  <c r="H106" i="1"/>
  <c r="D9" i="1"/>
  <c r="G105" i="1"/>
  <c r="I106" i="1" l="1"/>
  <c r="J106" i="1" s="1"/>
  <c r="M1" i="1" s="1"/>
  <c r="F9" i="1"/>
  <c r="G3" i="1" l="1"/>
  <c r="G4" i="1"/>
  <c r="F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Sunil Chopra</author>
  </authors>
  <commentList>
    <comment ref="D1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Sunil Chopra:</t>
        </r>
        <r>
          <rPr>
            <sz val="9"/>
            <color indexed="81"/>
            <rFont val="Tahoma"/>
            <family val="2"/>
          </rPr>
          <t xml:space="preserve">
pipeline price = exp(max(0,draw from pipeline-144)/30))
</t>
        </r>
      </text>
    </comment>
    <comment ref="G1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Sunil Chopra:</t>
        </r>
        <r>
          <rPr>
            <sz val="9"/>
            <color indexed="81"/>
            <rFont val="Tahoma"/>
            <family val="2"/>
          </rPr>
          <t xml:space="preserve">
Actual price paid depends upon actual draw from the pipeline</t>
        </r>
      </text>
    </comment>
  </commentList>
</comments>
</file>

<file path=xl/sharedStrings.xml><?xml version="1.0" encoding="utf-8"?>
<sst xmlns="http://schemas.openxmlformats.org/spreadsheetml/2006/main" count="121" uniqueCount="28">
  <si>
    <t>Natural Gas Demand at Utility</t>
  </si>
  <si>
    <t>(MMcf)</t>
  </si>
  <si>
    <t>Month</t>
  </si>
  <si>
    <t>Date</t>
  </si>
  <si>
    <t>Demand</t>
  </si>
  <si>
    <t>December</t>
  </si>
  <si>
    <t>January</t>
  </si>
  <si>
    <t>February</t>
  </si>
  <si>
    <t xml:space="preserve">Pipeline </t>
  </si>
  <si>
    <t>Price</t>
  </si>
  <si>
    <t>Cost from</t>
  </si>
  <si>
    <t>both</t>
  </si>
  <si>
    <t>Pipeline</t>
  </si>
  <si>
    <t>per Mcf</t>
  </si>
  <si>
    <t>pipeline only</t>
  </si>
  <si>
    <t>Savings</t>
  </si>
  <si>
    <t>MMcf</t>
  </si>
  <si>
    <t>Intake</t>
  </si>
  <si>
    <t>Purchase from</t>
  </si>
  <si>
    <t>Peak Intake from pipeline                   =</t>
  </si>
  <si>
    <t>Total peak months intake from pipeline =</t>
  </si>
  <si>
    <t>CaLNG Price</t>
  </si>
  <si>
    <t>Total intake from CaLNG                 =</t>
  </si>
  <si>
    <t>CaLNG</t>
  </si>
  <si>
    <t xml:space="preserve">Mean daily demand = </t>
  </si>
  <si>
    <t xml:space="preserve">Standard deviation of daily demand = </t>
  </si>
  <si>
    <t>Average savings =</t>
  </si>
  <si>
    <t>SD of savings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</si>
</sst>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_(&quot;$&quot;* #,##0_);_(&quot;$&quot;* \(#,##0\);_(&quot;$&quot;* &quot;-&quot;??_);_(@_)"/>
    <numFmt numFmtId="166" formatCode="_(* #,##0_);_(* \(#,##0\);_(* &quot;-&quot;??_);_(@_)"/>
  </numFmts>
  <fonts count="19" x14ac:knownFonts="1">
    <font>
      <sz val="12"/>
      <name val="Helv"/>
    </font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sz val="9"/>
      <name val="Helv"/>
    </font>
    <font>
      <b/>
      <i/>
      <u/>
      <sz val="10"/>
      <color indexed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b/>
      <sz val="11"/>
      <color indexed="12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Times New Roman"/>
      <family val="1"/>
    </font>
    <font>
      <sz val="11"/>
      <name val="Helv"/>
    </font>
    <font>
      <b/>
      <sz val="11"/>
      <color indexed="8"/>
      <name val="Times New Roman"/>
      <family val="1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1"/>
      <color rgb="FF002060"/>
      <name val="Times New Roman"/>
      <family val="1"/>
    </font>
    <font>
      <b/>
      <i/>
      <u/>
      <sz val="11"/>
      <color rgb="FF00206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3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7">
    <xf numFmtId="164" fontId="0" fillId="0" borderId="0" xfId="0"/>
    <xf numFmtId="164" fontId="2" fillId="0" borderId="0" xfId="0" applyFont="1"/>
    <xf numFmtId="164" fontId="2" fillId="0" borderId="0" xfId="0" applyFont="1" applyAlignment="1">
      <alignment horizontal="fill"/>
    </xf>
    <xf numFmtId="165" fontId="3" fillId="0" borderId="0" xfId="2" applyNumberFormat="1" applyFont="1" applyBorder="1"/>
    <xf numFmtId="164" fontId="4" fillId="0" borderId="0" xfId="0" applyFont="1"/>
    <xf numFmtId="164" fontId="6" fillId="0" borderId="0" xfId="0" applyFont="1" applyAlignment="1">
      <alignment horizontal="left"/>
    </xf>
    <xf numFmtId="164" fontId="8" fillId="0" borderId="0" xfId="0" applyFont="1"/>
    <xf numFmtId="164" fontId="5" fillId="0" borderId="0" xfId="0" applyFont="1"/>
    <xf numFmtId="164" fontId="15" fillId="0" borderId="1" xfId="0" applyFont="1" applyBorder="1" applyAlignment="1">
      <alignment horizontal="center"/>
    </xf>
    <xf numFmtId="164" fontId="15" fillId="0" borderId="2" xfId="0" applyFont="1" applyBorder="1" applyAlignment="1">
      <alignment horizontal="center"/>
    </xf>
    <xf numFmtId="164" fontId="15" fillId="0" borderId="3" xfId="0" applyFont="1" applyBorder="1" applyAlignment="1">
      <alignment horizontal="center"/>
    </xf>
    <xf numFmtId="164" fontId="15" fillId="0" borderId="4" xfId="0" applyFont="1" applyBorder="1" applyAlignment="1">
      <alignment horizontal="center"/>
    </xf>
    <xf numFmtId="164" fontId="15" fillId="0" borderId="5" xfId="0" applyFont="1" applyBorder="1" applyAlignment="1">
      <alignment horizontal="center"/>
    </xf>
    <xf numFmtId="164" fontId="16" fillId="0" borderId="6" xfId="0" applyFont="1" applyBorder="1" applyAlignment="1">
      <alignment horizontal="center"/>
    </xf>
    <xf numFmtId="164" fontId="16" fillId="0" borderId="0" xfId="0" applyFont="1" applyAlignment="1">
      <alignment horizontal="center"/>
    </xf>
    <xf numFmtId="164" fontId="16" fillId="0" borderId="0" xfId="0" applyFont="1"/>
    <xf numFmtId="165" fontId="8" fillId="5" borderId="0" xfId="2" applyNumberFormat="1" applyFont="1" applyFill="1" applyBorder="1"/>
    <xf numFmtId="164" fontId="0" fillId="5" borderId="0" xfId="0" applyFill="1"/>
    <xf numFmtId="164" fontId="16" fillId="0" borderId="1" xfId="0" applyFont="1" applyBorder="1"/>
    <xf numFmtId="164" fontId="16" fillId="0" borderId="3" xfId="0" applyFont="1" applyBorder="1"/>
    <xf numFmtId="164" fontId="0" fillId="0" borderId="3" xfId="0" applyBorder="1"/>
    <xf numFmtId="164" fontId="15" fillId="0" borderId="8" xfId="0" applyFont="1" applyBorder="1" applyAlignment="1">
      <alignment horizontal="center"/>
    </xf>
    <xf numFmtId="164" fontId="15" fillId="0" borderId="0" xfId="0" applyFont="1" applyAlignment="1">
      <alignment horizontal="center"/>
    </xf>
    <xf numFmtId="164" fontId="15" fillId="0" borderId="7" xfId="0" applyFont="1" applyBorder="1" applyAlignment="1">
      <alignment horizontal="center"/>
    </xf>
    <xf numFmtId="164" fontId="15" fillId="0" borderId="6" xfId="0" applyFont="1" applyBorder="1" applyAlignment="1">
      <alignment horizontal="center"/>
    </xf>
    <xf numFmtId="164" fontId="9" fillId="0" borderId="1" xfId="0" applyFont="1" applyBorder="1"/>
    <xf numFmtId="164" fontId="12" fillId="0" borderId="2" xfId="0" applyFont="1" applyBorder="1"/>
    <xf numFmtId="164" fontId="7" fillId="0" borderId="0" xfId="0" applyFont="1"/>
    <xf numFmtId="164" fontId="9" fillId="0" borderId="4" xfId="0" applyFont="1" applyBorder="1"/>
    <xf numFmtId="164" fontId="12" fillId="0" borderId="5" xfId="0" applyFont="1" applyBorder="1"/>
    <xf numFmtId="164" fontId="12" fillId="0" borderId="0" xfId="0" applyFont="1"/>
    <xf numFmtId="44" fontId="12" fillId="0" borderId="0" xfId="2" applyFont="1" applyBorder="1" applyAlignment="1">
      <alignment horizontal="right"/>
    </xf>
    <xf numFmtId="164" fontId="13" fillId="0" borderId="0" xfId="0" applyFont="1"/>
    <xf numFmtId="164" fontId="9" fillId="0" borderId="2" xfId="0" applyFont="1" applyBorder="1"/>
    <xf numFmtId="166" fontId="14" fillId="2" borderId="2" xfId="1" applyNumberFormat="1" applyFont="1" applyFill="1" applyBorder="1" applyAlignment="1">
      <alignment horizontal="right"/>
    </xf>
    <xf numFmtId="164" fontId="12" fillId="2" borderId="3" xfId="0" applyFont="1" applyFill="1" applyBorder="1"/>
    <xf numFmtId="164" fontId="9" fillId="0" borderId="6" xfId="0" applyFont="1" applyBorder="1"/>
    <xf numFmtId="164" fontId="9" fillId="0" borderId="0" xfId="0" applyFont="1"/>
    <xf numFmtId="164" fontId="12" fillId="2" borderId="7" xfId="0" applyFont="1" applyFill="1" applyBorder="1"/>
    <xf numFmtId="166" fontId="14" fillId="2" borderId="0" xfId="1" applyNumberFormat="1" applyFont="1" applyFill="1" applyBorder="1" applyAlignment="1">
      <alignment horizontal="right"/>
    </xf>
    <xf numFmtId="165" fontId="12" fillId="3" borderId="9" xfId="2" applyNumberFormat="1" applyFont="1" applyFill="1" applyBorder="1"/>
    <xf numFmtId="164" fontId="9" fillId="0" borderId="5" xfId="0" applyFont="1" applyBorder="1"/>
    <xf numFmtId="164" fontId="12" fillId="2" borderId="8" xfId="0" applyFont="1" applyFill="1" applyBorder="1"/>
    <xf numFmtId="165" fontId="12" fillId="3" borderId="10" xfId="2" applyNumberFormat="1" applyFont="1" applyFill="1" applyBorder="1"/>
    <xf numFmtId="165" fontId="12" fillId="0" borderId="0" xfId="2" applyNumberFormat="1" applyFont="1" applyAlignment="1">
      <alignment horizontal="right"/>
    </xf>
    <xf numFmtId="165" fontId="12" fillId="3" borderId="11" xfId="2" applyNumberFormat="1" applyFont="1" applyFill="1" applyBorder="1"/>
    <xf numFmtId="164" fontId="9" fillId="0" borderId="12" xfId="0" applyFont="1" applyBorder="1"/>
    <xf numFmtId="164" fontId="12" fillId="0" borderId="13" xfId="0" applyFont="1" applyBorder="1"/>
    <xf numFmtId="44" fontId="12" fillId="4" borderId="13" xfId="2" applyFont="1" applyFill="1" applyBorder="1" applyAlignment="1">
      <alignment horizontal="right"/>
    </xf>
    <xf numFmtId="164" fontId="12" fillId="4" borderId="14" xfId="0" applyFont="1" applyFill="1" applyBorder="1"/>
    <xf numFmtId="164" fontId="17" fillId="0" borderId="0" xfId="0" applyFont="1"/>
    <xf numFmtId="164" fontId="18" fillId="0" borderId="0" xfId="0" applyFont="1" applyAlignment="1">
      <alignment horizontal="left"/>
    </xf>
    <xf numFmtId="37" fontId="14" fillId="2" borderId="5" xfId="1" applyNumberFormat="1" applyFont="1" applyFill="1" applyBorder="1" applyAlignment="1">
      <alignment horizontal="right"/>
    </xf>
    <xf numFmtId="2" fontId="0" fillId="0" borderId="0" xfId="0" applyNumberFormat="1"/>
    <xf numFmtId="2" fontId="16" fillId="0" borderId="0" xfId="1" applyNumberFormat="1" applyFont="1" applyBorder="1" applyAlignment="1">
      <alignment horizontal="center"/>
    </xf>
    <xf numFmtId="2" fontId="16" fillId="0" borderId="15" xfId="1" applyNumberFormat="1" applyFont="1" applyBorder="1" applyAlignment="1">
      <alignment horizontal="center"/>
    </xf>
    <xf numFmtId="2" fontId="16" fillId="0" borderId="0" xfId="1" applyNumberFormat="1" applyFont="1"/>
    <xf numFmtId="2" fontId="16" fillId="0" borderId="0" xfId="0" applyNumberFormat="1" applyFont="1" applyAlignment="1">
      <alignment horizontal="center"/>
    </xf>
    <xf numFmtId="2" fontId="16" fillId="0" borderId="1" xfId="1" applyNumberFormat="1" applyFont="1" applyBorder="1"/>
    <xf numFmtId="2" fontId="16" fillId="0" borderId="2" xfId="1" applyNumberFormat="1" applyFont="1" applyBorder="1"/>
    <xf numFmtId="2" fontId="16" fillId="0" borderId="1" xfId="1" applyNumberFormat="1" applyFont="1" applyBorder="1" applyAlignment="1">
      <alignment horizontal="center"/>
    </xf>
    <xf numFmtId="2" fontId="16" fillId="0" borderId="2" xfId="1" applyNumberFormat="1" applyFont="1" applyBorder="1" applyAlignment="1">
      <alignment horizontal="center"/>
    </xf>
    <xf numFmtId="2" fontId="16" fillId="0" borderId="3" xfId="1" applyNumberFormat="1" applyFont="1" applyBorder="1"/>
    <xf numFmtId="2" fontId="16" fillId="0" borderId="6" xfId="1" applyNumberFormat="1" applyFont="1" applyBorder="1"/>
    <xf numFmtId="2" fontId="16" fillId="0" borderId="0" xfId="1" applyNumberFormat="1" applyFont="1" applyBorder="1"/>
    <xf numFmtId="2" fontId="16" fillId="0" borderId="6" xfId="1" applyNumberFormat="1" applyFont="1" applyBorder="1" applyAlignment="1">
      <alignment horizontal="center"/>
    </xf>
    <xf numFmtId="2" fontId="16" fillId="0" borderId="7" xfId="1" applyNumberFormat="1" applyFont="1" applyBorder="1"/>
    <xf numFmtId="2" fontId="16" fillId="0" borderId="0" xfId="0" applyNumberFormat="1" applyFont="1"/>
    <xf numFmtId="164" fontId="16" fillId="0" borderId="16" xfId="0" applyFont="1" applyBorder="1" applyAlignment="1">
      <alignment horizontal="center"/>
    </xf>
    <xf numFmtId="164" fontId="16" fillId="0" borderId="15" xfId="0" applyFont="1" applyBorder="1" applyAlignment="1">
      <alignment horizontal="center"/>
    </xf>
    <xf numFmtId="2" fontId="16" fillId="0" borderId="15" xfId="0" applyNumberFormat="1" applyFont="1" applyBorder="1" applyAlignment="1">
      <alignment horizontal="center"/>
    </xf>
    <xf numFmtId="2" fontId="16" fillId="0" borderId="16" xfId="1" applyNumberFormat="1" applyFont="1" applyBorder="1"/>
    <xf numFmtId="2" fontId="16" fillId="0" borderId="15" xfId="1" applyNumberFormat="1" applyFont="1" applyBorder="1"/>
    <xf numFmtId="2" fontId="16" fillId="0" borderId="16" xfId="1" applyNumberFormat="1" applyFont="1" applyBorder="1" applyAlignment="1">
      <alignment horizontal="center"/>
    </xf>
    <xf numFmtId="2" fontId="16" fillId="0" borderId="17" xfId="1" applyNumberFormat="1" applyFont="1" applyBorder="1"/>
    <xf numFmtId="43" fontId="2" fillId="0" borderId="0" xfId="1" applyFont="1"/>
    <xf numFmtId="164" fontId="2" fillId="0" borderId="0" xfId="1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A98" transitionEvaluation="1" codeName="Sheet1"/>
  <dimension ref="A1:M500"/>
  <sheetViews>
    <sheetView showGridLines="0" tabSelected="1" workbookViewId="0">
      <pane ySplit="14" topLeftCell="A98" activePane="bottomLeft" state="frozen"/>
      <selection pane="bottomLeft" activeCell="H384" sqref="H384"/>
    </sheetView>
  </sheetViews>
  <sheetFormatPr defaultColWidth="9.77734375" defaultRowHeight="15.4" x14ac:dyDescent="0.45"/>
  <cols>
    <col min="1" max="1" width="8.6640625" customWidth="1"/>
    <col min="2" max="2" width="9" customWidth="1"/>
    <col min="3" max="3" width="14.6640625" customWidth="1"/>
    <col min="4" max="4" width="7.77734375" customWidth="1"/>
    <col min="5" max="5" width="11" customWidth="1"/>
    <col min="6" max="6" width="13.77734375" customWidth="1"/>
    <col min="7" max="7" width="8.33203125" customWidth="1"/>
    <col min="8" max="8" width="11" customWidth="1"/>
    <col min="9" max="9" width="9.88671875" customWidth="1"/>
  </cols>
  <sheetData>
    <row r="1" spans="1:13" x14ac:dyDescent="0.45">
      <c r="A1" s="1"/>
      <c r="B1" s="1"/>
      <c r="C1" s="5" t="s">
        <v>0</v>
      </c>
      <c r="D1" s="1"/>
      <c r="E1" s="1"/>
      <c r="F1" s="1"/>
      <c r="G1" s="1"/>
      <c r="H1" s="1"/>
      <c r="M1">
        <f ca="1">J106</f>
        <v>6838.4107913209591</v>
      </c>
    </row>
    <row r="2" spans="1:13" x14ac:dyDescent="0.45">
      <c r="A2" s="1"/>
      <c r="B2" s="1"/>
      <c r="C2" s="5"/>
      <c r="D2" s="1"/>
      <c r="E2" s="1"/>
      <c r="F2" s="1"/>
      <c r="G2" s="1"/>
      <c r="H2" s="1"/>
      <c r="M2">
        <f t="dataTable" ref="M2:M500" dt2D="0" dtr="0" r1="J3" ca="1"/>
        <v>-3617.5090830076842</v>
      </c>
    </row>
    <row r="3" spans="1:13" x14ac:dyDescent="0.45">
      <c r="A3" s="50" t="s">
        <v>24</v>
      </c>
      <c r="B3" s="50"/>
      <c r="C3" s="51"/>
      <c r="D3" s="50">
        <v>144</v>
      </c>
      <c r="E3" s="1"/>
      <c r="F3" s="1" t="s">
        <v>26</v>
      </c>
      <c r="G3" s="76">
        <f ca="1">AVERAGE(M1:M500)</f>
        <v>5939.3794954446685</v>
      </c>
      <c r="H3" s="1"/>
      <c r="M3">
        <v>6641.7259497893647</v>
      </c>
    </row>
    <row r="4" spans="1:13" x14ac:dyDescent="0.45">
      <c r="A4" s="50" t="s">
        <v>25</v>
      </c>
      <c r="B4" s="50"/>
      <c r="C4" s="51"/>
      <c r="D4" s="50">
        <v>59</v>
      </c>
      <c r="E4" s="1"/>
      <c r="F4" s="1" t="s">
        <v>27</v>
      </c>
      <c r="G4" s="75">
        <f ca="1">_xlfn.STDEV.P(M1:M500)</f>
        <v>4314.8770673267572</v>
      </c>
      <c r="H4" s="1"/>
      <c r="M4">
        <v>6986.0240998439367</v>
      </c>
    </row>
    <row r="5" spans="1:13" ht="15.75" thickBot="1" x14ac:dyDescent="0.5">
      <c r="A5" s="1"/>
      <c r="B5" s="1"/>
      <c r="C5" s="2"/>
      <c r="D5" s="2"/>
      <c r="E5" s="2"/>
      <c r="F5" s="1"/>
      <c r="G5" s="1"/>
      <c r="H5" s="1"/>
      <c r="M5">
        <v>2083.3807969635382</v>
      </c>
    </row>
    <row r="6" spans="1:13" ht="15.75" thickBot="1" x14ac:dyDescent="0.5">
      <c r="A6" s="46" t="s">
        <v>21</v>
      </c>
      <c r="B6" s="47"/>
      <c r="C6" s="47"/>
      <c r="D6" s="48">
        <v>7.5</v>
      </c>
      <c r="E6" s="49" t="s">
        <v>13</v>
      </c>
      <c r="F6" s="27"/>
      <c r="G6" s="4"/>
      <c r="I6" s="7"/>
      <c r="M6">
        <v>4996.1898674154909</v>
      </c>
    </row>
    <row r="7" spans="1:13" ht="15.75" thickBot="1" x14ac:dyDescent="0.5">
      <c r="A7" s="30"/>
      <c r="B7" s="30"/>
      <c r="C7" s="30"/>
      <c r="D7" s="31"/>
      <c r="E7" s="30"/>
      <c r="F7" s="32"/>
      <c r="G7" s="17"/>
      <c r="M7">
        <v>12391.683188897045</v>
      </c>
    </row>
    <row r="8" spans="1:13" ht="15.75" thickBot="1" x14ac:dyDescent="0.5">
      <c r="A8" s="25" t="s">
        <v>19</v>
      </c>
      <c r="B8" s="33"/>
      <c r="C8" s="26"/>
      <c r="D8" s="34">
        <v>181</v>
      </c>
      <c r="E8" s="35" t="s">
        <v>16</v>
      </c>
      <c r="F8" s="32"/>
      <c r="G8" s="16"/>
      <c r="M8">
        <v>1380.6925494789793</v>
      </c>
    </row>
    <row r="9" spans="1:13" x14ac:dyDescent="0.45">
      <c r="A9" s="36" t="s">
        <v>20</v>
      </c>
      <c r="B9" s="37"/>
      <c r="C9" s="30"/>
      <c r="D9" s="39">
        <f ca="1">SUM(F15:F105)</f>
        <v>12257</v>
      </c>
      <c r="E9" s="38" t="s">
        <v>16</v>
      </c>
      <c r="F9" s="40">
        <f ca="1">SUMPRODUCT(F15:F105,G15:G105)*1000</f>
        <v>17669428.717641525</v>
      </c>
      <c r="G9" s="16"/>
      <c r="M9">
        <v>9510.9263866478032</v>
      </c>
    </row>
    <row r="10" spans="1:13" ht="15.75" thickBot="1" x14ac:dyDescent="0.5">
      <c r="A10" s="28" t="s">
        <v>22</v>
      </c>
      <c r="B10" s="41"/>
      <c r="C10" s="29"/>
      <c r="D10" s="52">
        <v>1000</v>
      </c>
      <c r="E10" s="42" t="s">
        <v>16</v>
      </c>
      <c r="F10" s="43">
        <f>D10*D6*1000</f>
        <v>7500000</v>
      </c>
      <c r="G10" s="16"/>
      <c r="M10">
        <v>2408.2142047638081</v>
      </c>
    </row>
    <row r="11" spans="1:13" ht="15.75" thickBot="1" x14ac:dyDescent="0.5">
      <c r="A11" s="30"/>
      <c r="B11" s="30"/>
      <c r="C11" s="30"/>
      <c r="D11" s="44"/>
      <c r="E11" s="44"/>
      <c r="F11" s="45">
        <f ca="1">I106*1000</f>
        <v>25169428.717641525</v>
      </c>
      <c r="G11" s="6"/>
      <c r="H11" s="1"/>
      <c r="M11">
        <v>-88.151501315711357</v>
      </c>
    </row>
    <row r="12" spans="1:13" ht="15.75" thickBot="1" x14ac:dyDescent="0.5">
      <c r="A12" s="1"/>
      <c r="B12" s="1"/>
      <c r="C12" s="1"/>
      <c r="D12" s="3"/>
      <c r="E12" s="3"/>
      <c r="F12" s="1"/>
      <c r="G12" s="1"/>
      <c r="H12" s="1"/>
      <c r="M12">
        <v>9364.184031822133</v>
      </c>
    </row>
    <row r="13" spans="1:13" x14ac:dyDescent="0.45">
      <c r="A13" s="8"/>
      <c r="B13" s="9"/>
      <c r="C13" s="9" t="s">
        <v>1</v>
      </c>
      <c r="D13" s="18" t="s">
        <v>8</v>
      </c>
      <c r="E13" s="19" t="s">
        <v>10</v>
      </c>
      <c r="F13" s="9" t="s">
        <v>12</v>
      </c>
      <c r="G13" s="9" t="s">
        <v>12</v>
      </c>
      <c r="H13" s="10" t="s">
        <v>18</v>
      </c>
      <c r="I13" s="8" t="s">
        <v>10</v>
      </c>
      <c r="J13" s="20"/>
      <c r="M13">
        <v>2075.0096031113317</v>
      </c>
    </row>
    <row r="14" spans="1:13" ht="15.75" thickBot="1" x14ac:dyDescent="0.5">
      <c r="A14" s="11" t="s">
        <v>2</v>
      </c>
      <c r="B14" s="12" t="s">
        <v>3</v>
      </c>
      <c r="C14" s="12" t="s">
        <v>4</v>
      </c>
      <c r="D14" s="24" t="s">
        <v>9</v>
      </c>
      <c r="E14" s="23" t="s">
        <v>14</v>
      </c>
      <c r="F14" s="22" t="s">
        <v>17</v>
      </c>
      <c r="G14" s="22" t="s">
        <v>9</v>
      </c>
      <c r="H14" s="23" t="s">
        <v>23</v>
      </c>
      <c r="I14" s="11" t="s">
        <v>11</v>
      </c>
      <c r="J14" s="21" t="s">
        <v>15</v>
      </c>
      <c r="M14">
        <v>516.03364344252259</v>
      </c>
    </row>
    <row r="15" spans="1:13" x14ac:dyDescent="0.45">
      <c r="A15" s="13" t="s">
        <v>5</v>
      </c>
      <c r="B15" s="14">
        <v>1</v>
      </c>
      <c r="C15" s="57">
        <f ca="1">INT(MAX(0,NORMINV(RAND(),$D$3,$D$4)))</f>
        <v>63</v>
      </c>
      <c r="D15" s="58">
        <f ca="1">EXP(MAX(0,(C15-144))/60)</f>
        <v>1</v>
      </c>
      <c r="E15" s="59">
        <f ca="1">D15*C15</f>
        <v>63</v>
      </c>
      <c r="F15" s="60">
        <f ca="1">C15-H15</f>
        <v>63</v>
      </c>
      <c r="G15" s="61">
        <f ca="1">EXP(MAX(0,(F15-144)/60))</f>
        <v>1</v>
      </c>
      <c r="H15" s="54">
        <f ca="1">MAX(0,MIN(C15-$D$8,$D$10))</f>
        <v>0</v>
      </c>
      <c r="I15" s="59"/>
      <c r="J15" s="62"/>
      <c r="M15">
        <v>8811.6122024852266</v>
      </c>
    </row>
    <row r="16" spans="1:13" x14ac:dyDescent="0.45">
      <c r="A16" s="13" t="s">
        <v>5</v>
      </c>
      <c r="B16" s="14">
        <f t="shared" ref="B16:B45" si="0">1+B15</f>
        <v>2</v>
      </c>
      <c r="C16" s="57">
        <f ca="1">INT(MAX(0,NORMINV(RAND(),$D$3,$D$4)))</f>
        <v>169</v>
      </c>
      <c r="D16" s="63">
        <f t="shared" ref="D16:D79" ca="1" si="1">EXP(MAX(0,(C16-144))/60)</f>
        <v>1.5168967963882134</v>
      </c>
      <c r="E16" s="64">
        <f t="shared" ref="E16:E79" ca="1" si="2">D16*C16</f>
        <v>256.35555858960805</v>
      </c>
      <c r="F16" s="65">
        <f ca="1">C16-H16</f>
        <v>169</v>
      </c>
      <c r="G16" s="54">
        <f t="shared" ref="G16:G79" ca="1" si="3">EXP(MAX(0,(F16-144)/60))</f>
        <v>1.5168967963882134</v>
      </c>
      <c r="H16" s="54">
        <f ca="1">MAX(0,MIN(C16-$D$8,$D$10-SUM($H$15:H15)))</f>
        <v>0</v>
      </c>
      <c r="I16" s="64"/>
      <c r="J16" s="66"/>
      <c r="M16">
        <v>587.95971662915326</v>
      </c>
    </row>
    <row r="17" spans="1:13" x14ac:dyDescent="0.45">
      <c r="A17" s="13" t="s">
        <v>5</v>
      </c>
      <c r="B17" s="14">
        <f t="shared" si="0"/>
        <v>3</v>
      </c>
      <c r="C17" s="57">
        <f t="shared" ref="C17:C80" ca="1" si="4">INT(MAX(0,NORMINV(RAND(),$D$3,$D$4)))</f>
        <v>116</v>
      </c>
      <c r="D17" s="63">
        <f t="shared" ca="1" si="1"/>
        <v>1</v>
      </c>
      <c r="E17" s="64">
        <f t="shared" ca="1" si="2"/>
        <v>116</v>
      </c>
      <c r="F17" s="65">
        <f t="shared" ref="F17:F80" ca="1" si="5">C17-H17</f>
        <v>116</v>
      </c>
      <c r="G17" s="54">
        <f t="shared" ca="1" si="3"/>
        <v>1</v>
      </c>
      <c r="H17" s="54">
        <f ca="1">MAX(0,MIN(C17-$D$8,$D$10-SUM($H$15:H16)))</f>
        <v>0</v>
      </c>
      <c r="I17" s="64"/>
      <c r="J17" s="66"/>
      <c r="M17">
        <v>1246.1976565440345</v>
      </c>
    </row>
    <row r="18" spans="1:13" x14ac:dyDescent="0.45">
      <c r="A18" s="13" t="s">
        <v>5</v>
      </c>
      <c r="B18" s="14">
        <f t="shared" si="0"/>
        <v>4</v>
      </c>
      <c r="C18" s="57">
        <f t="shared" ca="1" si="4"/>
        <v>201</v>
      </c>
      <c r="D18" s="63">
        <f t="shared" ca="1" si="1"/>
        <v>2.585709659315846</v>
      </c>
      <c r="E18" s="64">
        <f t="shared" ca="1" si="2"/>
        <v>519.72764152248499</v>
      </c>
      <c r="F18" s="65">
        <f t="shared" ca="1" si="5"/>
        <v>181</v>
      </c>
      <c r="G18" s="54">
        <f t="shared" ca="1" si="3"/>
        <v>1.8527419309528894</v>
      </c>
      <c r="H18" s="54">
        <f ca="1">MAX(0,MIN(C18-$D$8,$D$10-SUM($H$15:H17)))</f>
        <v>20</v>
      </c>
      <c r="I18" s="64"/>
      <c r="J18" s="66"/>
      <c r="M18">
        <v>13578.438037263393</v>
      </c>
    </row>
    <row r="19" spans="1:13" x14ac:dyDescent="0.45">
      <c r="A19" s="13" t="s">
        <v>5</v>
      </c>
      <c r="B19" s="14">
        <f t="shared" si="0"/>
        <v>5</v>
      </c>
      <c r="C19" s="57">
        <f t="shared" ca="1" si="4"/>
        <v>178</v>
      </c>
      <c r="D19" s="63">
        <f t="shared" ca="1" si="1"/>
        <v>1.7623826407286585</v>
      </c>
      <c r="E19" s="64">
        <f t="shared" ca="1" si="2"/>
        <v>313.70411004970123</v>
      </c>
      <c r="F19" s="65">
        <f t="shared" ca="1" si="5"/>
        <v>178</v>
      </c>
      <c r="G19" s="54">
        <f t="shared" ca="1" si="3"/>
        <v>1.7623826407286585</v>
      </c>
      <c r="H19" s="54">
        <f ca="1">MAX(0,MIN(C19-$D$8,$D$10-SUM($H$15:H18)))</f>
        <v>0</v>
      </c>
      <c r="I19" s="64"/>
      <c r="J19" s="66"/>
      <c r="M19">
        <v>3097.2246537827668</v>
      </c>
    </row>
    <row r="20" spans="1:13" x14ac:dyDescent="0.45">
      <c r="A20" s="13" t="s">
        <v>5</v>
      </c>
      <c r="B20" s="14">
        <f t="shared" si="0"/>
        <v>6</v>
      </c>
      <c r="C20" s="57">
        <f t="shared" ca="1" si="4"/>
        <v>142</v>
      </c>
      <c r="D20" s="63">
        <f t="shared" ca="1" si="1"/>
        <v>1</v>
      </c>
      <c r="E20" s="64">
        <f t="shared" ca="1" si="2"/>
        <v>142</v>
      </c>
      <c r="F20" s="65">
        <f t="shared" ca="1" si="5"/>
        <v>142</v>
      </c>
      <c r="G20" s="54">
        <f t="shared" ca="1" si="3"/>
        <v>1</v>
      </c>
      <c r="H20" s="54">
        <f ca="1">MAX(0,MIN(C20-$D$8,$D$10-SUM($H$15:H19)))</f>
        <v>0</v>
      </c>
      <c r="I20" s="64"/>
      <c r="J20" s="66"/>
      <c r="M20">
        <v>2480.480745690169</v>
      </c>
    </row>
    <row r="21" spans="1:13" x14ac:dyDescent="0.45">
      <c r="A21" s="13" t="s">
        <v>5</v>
      </c>
      <c r="B21" s="14">
        <f t="shared" si="0"/>
        <v>7</v>
      </c>
      <c r="C21" s="57">
        <f t="shared" ca="1" si="4"/>
        <v>245</v>
      </c>
      <c r="D21" s="63">
        <f t="shared" ca="1" si="1"/>
        <v>5.3834709994850005</v>
      </c>
      <c r="E21" s="64">
        <f t="shared" ca="1" si="2"/>
        <v>1318.9503948738252</v>
      </c>
      <c r="F21" s="65">
        <f t="shared" ca="1" si="5"/>
        <v>181</v>
      </c>
      <c r="G21" s="54">
        <f t="shared" ca="1" si="3"/>
        <v>1.8527419309528894</v>
      </c>
      <c r="H21" s="54">
        <f ca="1">MAX(0,MIN(C21-$D$8,$D$10-SUM($H$15:H20)))</f>
        <v>64</v>
      </c>
      <c r="I21" s="64"/>
      <c r="J21" s="66"/>
      <c r="M21">
        <v>5532.500346359051</v>
      </c>
    </row>
    <row r="22" spans="1:13" x14ac:dyDescent="0.45">
      <c r="A22" s="13" t="s">
        <v>5</v>
      </c>
      <c r="B22" s="14">
        <f t="shared" si="0"/>
        <v>8</v>
      </c>
      <c r="C22" s="57">
        <f t="shared" ca="1" si="4"/>
        <v>60</v>
      </c>
      <c r="D22" s="63">
        <f t="shared" ca="1" si="1"/>
        <v>1</v>
      </c>
      <c r="E22" s="64">
        <f t="shared" ca="1" si="2"/>
        <v>60</v>
      </c>
      <c r="F22" s="65">
        <f t="shared" ca="1" si="5"/>
        <v>60</v>
      </c>
      <c r="G22" s="54">
        <f t="shared" ca="1" si="3"/>
        <v>1</v>
      </c>
      <c r="H22" s="54">
        <f ca="1">MAX(0,MIN(C22-$D$8,$D$10-SUM($H$15:H21)))</f>
        <v>0</v>
      </c>
      <c r="I22" s="64"/>
      <c r="J22" s="66"/>
      <c r="M22">
        <v>9037.1869604261192</v>
      </c>
    </row>
    <row r="23" spans="1:13" x14ac:dyDescent="0.45">
      <c r="A23" s="13" t="s">
        <v>5</v>
      </c>
      <c r="B23" s="14">
        <f t="shared" si="0"/>
        <v>9</v>
      </c>
      <c r="C23" s="57">
        <f t="shared" ca="1" si="4"/>
        <v>225</v>
      </c>
      <c r="D23" s="63">
        <f t="shared" ca="1" si="1"/>
        <v>3.8574255306969745</v>
      </c>
      <c r="E23" s="64">
        <f t="shared" ca="1" si="2"/>
        <v>867.92074440681927</v>
      </c>
      <c r="F23" s="65">
        <f t="shared" ca="1" si="5"/>
        <v>181</v>
      </c>
      <c r="G23" s="54">
        <f t="shared" ca="1" si="3"/>
        <v>1.8527419309528894</v>
      </c>
      <c r="H23" s="54">
        <f ca="1">MAX(0,MIN(C23-$D$8,$D$10-SUM($H$15:H22)))</f>
        <v>44</v>
      </c>
      <c r="I23" s="64"/>
      <c r="J23" s="66"/>
      <c r="L23" s="53"/>
      <c r="M23" s="53">
        <v>15529.269780369148</v>
      </c>
    </row>
    <row r="24" spans="1:13" x14ac:dyDescent="0.45">
      <c r="A24" s="13" t="s">
        <v>5</v>
      </c>
      <c r="B24" s="14">
        <f t="shared" si="0"/>
        <v>10</v>
      </c>
      <c r="C24" s="57">
        <f t="shared" ca="1" si="4"/>
        <v>62</v>
      </c>
      <c r="D24" s="63">
        <f t="shared" ca="1" si="1"/>
        <v>1</v>
      </c>
      <c r="E24" s="64">
        <f t="shared" ca="1" si="2"/>
        <v>62</v>
      </c>
      <c r="F24" s="65">
        <f t="shared" ca="1" si="5"/>
        <v>62</v>
      </c>
      <c r="G24" s="54">
        <f t="shared" ca="1" si="3"/>
        <v>1</v>
      </c>
      <c r="H24" s="54">
        <f ca="1">MAX(0,MIN(C24-$D$8,$D$10-SUM($H$15:H23)))</f>
        <v>0</v>
      </c>
      <c r="I24" s="64"/>
      <c r="J24" s="66"/>
      <c r="M24" s="53">
        <v>4811.9834414896868</v>
      </c>
    </row>
    <row r="25" spans="1:13" x14ac:dyDescent="0.45">
      <c r="A25" s="13" t="s">
        <v>5</v>
      </c>
      <c r="B25" s="14">
        <f t="shared" si="0"/>
        <v>11</v>
      </c>
      <c r="C25" s="57">
        <f t="shared" ca="1" si="4"/>
        <v>51</v>
      </c>
      <c r="D25" s="63">
        <f t="shared" ca="1" si="1"/>
        <v>1</v>
      </c>
      <c r="E25" s="64">
        <f t="shared" ca="1" si="2"/>
        <v>51</v>
      </c>
      <c r="F25" s="65">
        <f t="shared" ca="1" si="5"/>
        <v>51</v>
      </c>
      <c r="G25" s="54">
        <f t="shared" ca="1" si="3"/>
        <v>1</v>
      </c>
      <c r="H25" s="54">
        <f ca="1">MAX(0,MIN(C25-$D$8,$D$10-SUM($H$15:H24)))</f>
        <v>0</v>
      </c>
      <c r="I25" s="64"/>
      <c r="J25" s="66"/>
      <c r="M25">
        <v>19093.838641217706</v>
      </c>
    </row>
    <row r="26" spans="1:13" x14ac:dyDescent="0.45">
      <c r="A26" s="13" t="s">
        <v>5</v>
      </c>
      <c r="B26" s="14">
        <f t="shared" si="0"/>
        <v>12</v>
      </c>
      <c r="C26" s="57">
        <f t="shared" ca="1" si="4"/>
        <v>209</v>
      </c>
      <c r="D26" s="63">
        <f t="shared" ca="1" si="1"/>
        <v>2.9545115270921065</v>
      </c>
      <c r="E26" s="64">
        <f t="shared" ca="1" si="2"/>
        <v>617.49290916225027</v>
      </c>
      <c r="F26" s="65">
        <f t="shared" ca="1" si="5"/>
        <v>181</v>
      </c>
      <c r="G26" s="54">
        <f t="shared" ca="1" si="3"/>
        <v>1.8527419309528894</v>
      </c>
      <c r="H26" s="54">
        <f ca="1">MAX(0,MIN(C26-$D$8,$D$10-SUM($H$15:H25)))</f>
        <v>28</v>
      </c>
      <c r="I26" s="64"/>
      <c r="J26" s="66"/>
      <c r="M26">
        <v>4534.6026030252833</v>
      </c>
    </row>
    <row r="27" spans="1:13" x14ac:dyDescent="0.45">
      <c r="A27" s="13" t="s">
        <v>5</v>
      </c>
      <c r="B27" s="14">
        <f t="shared" si="0"/>
        <v>13</v>
      </c>
      <c r="C27" s="57">
        <f t="shared" ca="1" si="4"/>
        <v>160</v>
      </c>
      <c r="D27" s="63">
        <f t="shared" ca="1" si="1"/>
        <v>1.3056051720649522</v>
      </c>
      <c r="E27" s="64">
        <f t="shared" ca="1" si="2"/>
        <v>208.89682753039236</v>
      </c>
      <c r="F27" s="65">
        <f t="shared" ca="1" si="5"/>
        <v>160</v>
      </c>
      <c r="G27" s="54">
        <f t="shared" ca="1" si="3"/>
        <v>1.3056051720649522</v>
      </c>
      <c r="H27" s="54">
        <f ca="1">MAX(0,MIN(C27-$D$8,$D$10-SUM($H$15:H26)))</f>
        <v>0</v>
      </c>
      <c r="I27" s="64"/>
      <c r="J27" s="66"/>
      <c r="M27">
        <v>6702.6270641848969</v>
      </c>
    </row>
    <row r="28" spans="1:13" x14ac:dyDescent="0.45">
      <c r="A28" s="13" t="s">
        <v>5</v>
      </c>
      <c r="B28" s="14">
        <f t="shared" si="0"/>
        <v>14</v>
      </c>
      <c r="C28" s="57">
        <f t="shared" ca="1" si="4"/>
        <v>144</v>
      </c>
      <c r="D28" s="63">
        <f t="shared" ca="1" si="1"/>
        <v>1</v>
      </c>
      <c r="E28" s="64">
        <f t="shared" ca="1" si="2"/>
        <v>144</v>
      </c>
      <c r="F28" s="65">
        <f t="shared" ca="1" si="5"/>
        <v>144</v>
      </c>
      <c r="G28" s="54">
        <f t="shared" ca="1" si="3"/>
        <v>1</v>
      </c>
      <c r="H28" s="54">
        <f ca="1">MAX(0,MIN(C28-$D$8,$D$10-SUM($H$15:H27)))</f>
        <v>0</v>
      </c>
      <c r="I28" s="64"/>
      <c r="J28" s="66"/>
      <c r="M28">
        <v>13415.459311724895</v>
      </c>
    </row>
    <row r="29" spans="1:13" x14ac:dyDescent="0.45">
      <c r="A29" s="13" t="s">
        <v>5</v>
      </c>
      <c r="B29" s="14">
        <f t="shared" si="0"/>
        <v>15</v>
      </c>
      <c r="C29" s="57">
        <f t="shared" ca="1" si="4"/>
        <v>54</v>
      </c>
      <c r="D29" s="63">
        <f t="shared" ca="1" si="1"/>
        <v>1</v>
      </c>
      <c r="E29" s="64">
        <f t="shared" ca="1" si="2"/>
        <v>54</v>
      </c>
      <c r="F29" s="65">
        <f t="shared" ca="1" si="5"/>
        <v>54</v>
      </c>
      <c r="G29" s="54">
        <f t="shared" ca="1" si="3"/>
        <v>1</v>
      </c>
      <c r="H29" s="54">
        <f ca="1">MAX(0,MIN(C29-$D$8,$D$10-SUM($H$15:H28)))</f>
        <v>0</v>
      </c>
      <c r="I29" s="64"/>
      <c r="J29" s="66"/>
      <c r="M29">
        <v>1692.5112641004016</v>
      </c>
    </row>
    <row r="30" spans="1:13" x14ac:dyDescent="0.45">
      <c r="A30" s="13" t="s">
        <v>5</v>
      </c>
      <c r="B30" s="14">
        <f t="shared" si="0"/>
        <v>16</v>
      </c>
      <c r="C30" s="57">
        <f t="shared" ca="1" si="4"/>
        <v>238</v>
      </c>
      <c r="D30" s="63">
        <f t="shared" ca="1" si="1"/>
        <v>4.7906527070843783</v>
      </c>
      <c r="E30" s="64">
        <f t="shared" ca="1" si="2"/>
        <v>1140.175344286082</v>
      </c>
      <c r="F30" s="65">
        <f t="shared" ca="1" si="5"/>
        <v>181</v>
      </c>
      <c r="G30" s="54">
        <f t="shared" ca="1" si="3"/>
        <v>1.8527419309528894</v>
      </c>
      <c r="H30" s="54">
        <f ca="1">MAX(0,MIN(C30-$D$8,$D$10-SUM($H$15:H29)))</f>
        <v>57</v>
      </c>
      <c r="I30" s="64"/>
      <c r="J30" s="66"/>
      <c r="M30">
        <v>8080.8352173673957</v>
      </c>
    </row>
    <row r="31" spans="1:13" x14ac:dyDescent="0.45">
      <c r="A31" s="13" t="s">
        <v>5</v>
      </c>
      <c r="B31" s="14">
        <f t="shared" si="0"/>
        <v>17</v>
      </c>
      <c r="C31" s="57">
        <f t="shared" ca="1" si="4"/>
        <v>204</v>
      </c>
      <c r="D31" s="63">
        <f t="shared" ca="1" si="1"/>
        <v>2.7182818284590451</v>
      </c>
      <c r="E31" s="64">
        <f t="shared" ca="1" si="2"/>
        <v>554.52949300564524</v>
      </c>
      <c r="F31" s="65">
        <f t="shared" ca="1" si="5"/>
        <v>181</v>
      </c>
      <c r="G31" s="54">
        <f t="shared" ca="1" si="3"/>
        <v>1.8527419309528894</v>
      </c>
      <c r="H31" s="54">
        <f ca="1">MAX(0,MIN(C31-$D$8,$D$10-SUM($H$15:H30)))</f>
        <v>23</v>
      </c>
      <c r="I31" s="64"/>
      <c r="J31" s="66"/>
      <c r="M31">
        <v>10612.438166894735</v>
      </c>
    </row>
    <row r="32" spans="1:13" x14ac:dyDescent="0.45">
      <c r="A32" s="13" t="s">
        <v>5</v>
      </c>
      <c r="B32" s="14">
        <f t="shared" si="0"/>
        <v>18</v>
      </c>
      <c r="C32" s="57">
        <f t="shared" ca="1" si="4"/>
        <v>133</v>
      </c>
      <c r="D32" s="63">
        <f t="shared" ca="1" si="1"/>
        <v>1</v>
      </c>
      <c r="E32" s="64">
        <f t="shared" ca="1" si="2"/>
        <v>133</v>
      </c>
      <c r="F32" s="65">
        <f t="shared" ca="1" si="5"/>
        <v>133</v>
      </c>
      <c r="G32" s="54">
        <f t="shared" ca="1" si="3"/>
        <v>1</v>
      </c>
      <c r="H32" s="54">
        <f ca="1">MAX(0,MIN(C32-$D$8,$D$10-SUM($H$15:H31)))</f>
        <v>0</v>
      </c>
      <c r="I32" s="64"/>
      <c r="J32" s="66"/>
      <c r="M32">
        <v>5976.5697091899601</v>
      </c>
    </row>
    <row r="33" spans="1:13" x14ac:dyDescent="0.45">
      <c r="A33" s="13" t="s">
        <v>5</v>
      </c>
      <c r="B33" s="14">
        <f t="shared" si="0"/>
        <v>19</v>
      </c>
      <c r="C33" s="57">
        <f t="shared" ca="1" si="4"/>
        <v>0</v>
      </c>
      <c r="D33" s="63">
        <f t="shared" ca="1" si="1"/>
        <v>1</v>
      </c>
      <c r="E33" s="64">
        <f t="shared" ca="1" si="2"/>
        <v>0</v>
      </c>
      <c r="F33" s="65">
        <f t="shared" ca="1" si="5"/>
        <v>0</v>
      </c>
      <c r="G33" s="54">
        <f t="shared" ca="1" si="3"/>
        <v>1</v>
      </c>
      <c r="H33" s="54">
        <f ca="1">MAX(0,MIN(C33-$D$8,$D$10-SUM($H$15:H32)))</f>
        <v>0</v>
      </c>
      <c r="I33" s="64"/>
      <c r="J33" s="66"/>
      <c r="M33">
        <v>386.06054753835997</v>
      </c>
    </row>
    <row r="34" spans="1:13" x14ac:dyDescent="0.45">
      <c r="A34" s="13" t="s">
        <v>5</v>
      </c>
      <c r="B34" s="14">
        <f t="shared" si="0"/>
        <v>20</v>
      </c>
      <c r="C34" s="57">
        <f t="shared" ca="1" si="4"/>
        <v>182</v>
      </c>
      <c r="D34" s="63">
        <f t="shared" ca="1" si="1"/>
        <v>1.8838797239649627</v>
      </c>
      <c r="E34" s="64">
        <f t="shared" ca="1" si="2"/>
        <v>342.86610976162319</v>
      </c>
      <c r="F34" s="65">
        <f t="shared" ca="1" si="5"/>
        <v>181</v>
      </c>
      <c r="G34" s="54">
        <f t="shared" ca="1" si="3"/>
        <v>1.8527419309528894</v>
      </c>
      <c r="H34" s="54">
        <f ca="1">MAX(0,MIN(C34-$D$8,$D$10-SUM($H$15:H33)))</f>
        <v>1</v>
      </c>
      <c r="I34" s="64"/>
      <c r="J34" s="66"/>
      <c r="M34">
        <v>1077.1900065023401</v>
      </c>
    </row>
    <row r="35" spans="1:13" x14ac:dyDescent="0.45">
      <c r="A35" s="13" t="s">
        <v>5</v>
      </c>
      <c r="B35" s="14">
        <f t="shared" si="0"/>
        <v>21</v>
      </c>
      <c r="C35" s="57">
        <f t="shared" ca="1" si="4"/>
        <v>98</v>
      </c>
      <c r="D35" s="63">
        <f t="shared" ca="1" si="1"/>
        <v>1</v>
      </c>
      <c r="E35" s="64">
        <f t="shared" ca="1" si="2"/>
        <v>98</v>
      </c>
      <c r="F35" s="65">
        <f t="shared" ca="1" si="5"/>
        <v>98</v>
      </c>
      <c r="G35" s="54">
        <f t="shared" ca="1" si="3"/>
        <v>1</v>
      </c>
      <c r="H35" s="54">
        <f ca="1">MAX(0,MIN(C35-$D$8,$D$10-SUM($H$15:H34)))</f>
        <v>0</v>
      </c>
      <c r="I35" s="64"/>
      <c r="J35" s="66"/>
      <c r="M35">
        <v>4842.2086978135812</v>
      </c>
    </row>
    <row r="36" spans="1:13" x14ac:dyDescent="0.45">
      <c r="A36" s="13" t="s">
        <v>5</v>
      </c>
      <c r="B36" s="14">
        <f t="shared" si="0"/>
        <v>22</v>
      </c>
      <c r="C36" s="57">
        <f t="shared" ca="1" si="4"/>
        <v>168</v>
      </c>
      <c r="D36" s="63">
        <f t="shared" ca="1" si="1"/>
        <v>1.4918246976412703</v>
      </c>
      <c r="E36" s="64">
        <f t="shared" ca="1" si="2"/>
        <v>250.62654920373342</v>
      </c>
      <c r="F36" s="65">
        <f t="shared" ca="1" si="5"/>
        <v>168</v>
      </c>
      <c r="G36" s="54">
        <f t="shared" ca="1" si="3"/>
        <v>1.4918246976412703</v>
      </c>
      <c r="H36" s="54">
        <f ca="1">MAX(0,MIN(C36-$D$8,$D$10-SUM($H$15:H35)))</f>
        <v>0</v>
      </c>
      <c r="I36" s="64"/>
      <c r="J36" s="66"/>
      <c r="M36">
        <v>2229.587325839042</v>
      </c>
    </row>
    <row r="37" spans="1:13" x14ac:dyDescent="0.45">
      <c r="A37" s="13" t="s">
        <v>5</v>
      </c>
      <c r="B37" s="14">
        <f t="shared" si="0"/>
        <v>23</v>
      </c>
      <c r="C37" s="57">
        <f t="shared" ca="1" si="4"/>
        <v>103</v>
      </c>
      <c r="D37" s="63">
        <f t="shared" ca="1" si="1"/>
        <v>1</v>
      </c>
      <c r="E37" s="64">
        <f t="shared" ca="1" si="2"/>
        <v>103</v>
      </c>
      <c r="F37" s="65">
        <f t="shared" ca="1" si="5"/>
        <v>103</v>
      </c>
      <c r="G37" s="54">
        <f t="shared" ca="1" si="3"/>
        <v>1</v>
      </c>
      <c r="H37" s="54">
        <f ca="1">MAX(0,MIN(C37-$D$8,$D$10-SUM($H$15:H36)))</f>
        <v>0</v>
      </c>
      <c r="I37" s="64"/>
      <c r="J37" s="66"/>
      <c r="M37">
        <v>6606.7796571646577</v>
      </c>
    </row>
    <row r="38" spans="1:13" x14ac:dyDescent="0.45">
      <c r="A38" s="13" t="s">
        <v>5</v>
      </c>
      <c r="B38" s="14">
        <f t="shared" si="0"/>
        <v>24</v>
      </c>
      <c r="C38" s="57">
        <f t="shared" ca="1" si="4"/>
        <v>113</v>
      </c>
      <c r="D38" s="63">
        <f t="shared" ca="1" si="1"/>
        <v>1</v>
      </c>
      <c r="E38" s="64">
        <f t="shared" ca="1" si="2"/>
        <v>113</v>
      </c>
      <c r="F38" s="65">
        <f t="shared" ca="1" si="5"/>
        <v>113</v>
      </c>
      <c r="G38" s="54">
        <f t="shared" ca="1" si="3"/>
        <v>1</v>
      </c>
      <c r="H38" s="54">
        <f ca="1">MAX(0,MIN(C38-$D$8,$D$10-SUM($H$15:H37)))</f>
        <v>0</v>
      </c>
      <c r="I38" s="64"/>
      <c r="J38" s="66"/>
      <c r="M38">
        <v>8844.7649451947946</v>
      </c>
    </row>
    <row r="39" spans="1:13" x14ac:dyDescent="0.45">
      <c r="A39" s="13" t="s">
        <v>5</v>
      </c>
      <c r="B39" s="14">
        <f t="shared" si="0"/>
        <v>25</v>
      </c>
      <c r="C39" s="57">
        <f t="shared" ca="1" si="4"/>
        <v>211</v>
      </c>
      <c r="D39" s="63">
        <f t="shared" ca="1" si="1"/>
        <v>3.0546550306800571</v>
      </c>
      <c r="E39" s="64">
        <f t="shared" ca="1" si="2"/>
        <v>644.532211473492</v>
      </c>
      <c r="F39" s="65">
        <f t="shared" ca="1" si="5"/>
        <v>181</v>
      </c>
      <c r="G39" s="54">
        <f t="shared" ca="1" si="3"/>
        <v>1.8527419309528894</v>
      </c>
      <c r="H39" s="54">
        <f ca="1">MAX(0,MIN(C39-$D$8,$D$10-SUM($H$15:H38)))</f>
        <v>30</v>
      </c>
      <c r="I39" s="64"/>
      <c r="J39" s="66"/>
      <c r="M39">
        <v>6952.7271843732051</v>
      </c>
    </row>
    <row r="40" spans="1:13" x14ac:dyDescent="0.45">
      <c r="A40" s="13" t="s">
        <v>5</v>
      </c>
      <c r="B40" s="14">
        <f t="shared" si="0"/>
        <v>26</v>
      </c>
      <c r="C40" s="57">
        <f t="shared" ca="1" si="4"/>
        <v>157</v>
      </c>
      <c r="D40" s="63">
        <f t="shared" ca="1" si="1"/>
        <v>1.2419300564485001</v>
      </c>
      <c r="E40" s="64">
        <f t="shared" ca="1" si="2"/>
        <v>194.98301886241453</v>
      </c>
      <c r="F40" s="65">
        <f t="shared" ca="1" si="5"/>
        <v>157</v>
      </c>
      <c r="G40" s="54">
        <f t="shared" ca="1" si="3"/>
        <v>1.2419300564485001</v>
      </c>
      <c r="H40" s="54">
        <f ca="1">MAX(0,MIN(C40-$D$8,$D$10-SUM($H$15:H39)))</f>
        <v>0</v>
      </c>
      <c r="I40" s="64"/>
      <c r="J40" s="66"/>
      <c r="M40">
        <v>10840.026513872421</v>
      </c>
    </row>
    <row r="41" spans="1:13" x14ac:dyDescent="0.45">
      <c r="A41" s="13" t="s">
        <v>5</v>
      </c>
      <c r="B41" s="14">
        <f t="shared" si="0"/>
        <v>27</v>
      </c>
      <c r="C41" s="57">
        <f t="shared" ca="1" si="4"/>
        <v>124</v>
      </c>
      <c r="D41" s="63">
        <f t="shared" ca="1" si="1"/>
        <v>1</v>
      </c>
      <c r="E41" s="64">
        <f t="shared" ca="1" si="2"/>
        <v>124</v>
      </c>
      <c r="F41" s="65">
        <f t="shared" ca="1" si="5"/>
        <v>124</v>
      </c>
      <c r="G41" s="54">
        <f t="shared" ca="1" si="3"/>
        <v>1</v>
      </c>
      <c r="H41" s="54">
        <f ca="1">MAX(0,MIN(C41-$D$8,$D$10-SUM($H$15:H40)))</f>
        <v>0</v>
      </c>
      <c r="I41" s="64"/>
      <c r="J41" s="66"/>
      <c r="M41">
        <v>7582.9627919672712</v>
      </c>
    </row>
    <row r="42" spans="1:13" x14ac:dyDescent="0.45">
      <c r="A42" s="13" t="s">
        <v>5</v>
      </c>
      <c r="B42" s="14">
        <f t="shared" si="0"/>
        <v>28</v>
      </c>
      <c r="C42" s="57">
        <f t="shared" ca="1" si="4"/>
        <v>58</v>
      </c>
      <c r="D42" s="63">
        <f t="shared" ca="1" si="1"/>
        <v>1</v>
      </c>
      <c r="E42" s="64">
        <f t="shared" ca="1" si="2"/>
        <v>58</v>
      </c>
      <c r="F42" s="65">
        <f t="shared" ca="1" si="5"/>
        <v>58</v>
      </c>
      <c r="G42" s="54">
        <f t="shared" ca="1" si="3"/>
        <v>1</v>
      </c>
      <c r="H42" s="54">
        <f ca="1">MAX(0,MIN(C42-$D$8,$D$10-SUM($H$15:H41)))</f>
        <v>0</v>
      </c>
      <c r="I42" s="64"/>
      <c r="J42" s="66"/>
      <c r="M42">
        <v>5028.6492151846978</v>
      </c>
    </row>
    <row r="43" spans="1:13" x14ac:dyDescent="0.45">
      <c r="A43" s="13" t="s">
        <v>5</v>
      </c>
      <c r="B43" s="14">
        <f t="shared" si="0"/>
        <v>29</v>
      </c>
      <c r="C43" s="57">
        <f t="shared" ca="1" si="4"/>
        <v>79</v>
      </c>
      <c r="D43" s="63">
        <f t="shared" ca="1" si="1"/>
        <v>1</v>
      </c>
      <c r="E43" s="64">
        <f t="shared" ca="1" si="2"/>
        <v>79</v>
      </c>
      <c r="F43" s="65">
        <f t="shared" ca="1" si="5"/>
        <v>79</v>
      </c>
      <c r="G43" s="54">
        <f t="shared" ca="1" si="3"/>
        <v>1</v>
      </c>
      <c r="H43" s="54">
        <f ca="1">MAX(0,MIN(C43-$D$8,$D$10-SUM($H$15:H42)))</f>
        <v>0</v>
      </c>
      <c r="I43" s="64"/>
      <c r="J43" s="66"/>
      <c r="M43">
        <v>11767.534401316178</v>
      </c>
    </row>
    <row r="44" spans="1:13" x14ac:dyDescent="0.45">
      <c r="A44" s="13" t="s">
        <v>5</v>
      </c>
      <c r="B44" s="14">
        <f t="shared" si="0"/>
        <v>30</v>
      </c>
      <c r="C44" s="57">
        <f t="shared" ca="1" si="4"/>
        <v>237</v>
      </c>
      <c r="D44" s="63">
        <f t="shared" ca="1" si="1"/>
        <v>4.7114701825907419</v>
      </c>
      <c r="E44" s="64">
        <f t="shared" ca="1" si="2"/>
        <v>1116.6184332740058</v>
      </c>
      <c r="F44" s="65">
        <f t="shared" ca="1" si="5"/>
        <v>181</v>
      </c>
      <c r="G44" s="54">
        <f t="shared" ca="1" si="3"/>
        <v>1.8527419309528894</v>
      </c>
      <c r="H44" s="54">
        <f ca="1">MAX(0,MIN(C44-$D$8,$D$10-SUM($H$15:H43)))</f>
        <v>56</v>
      </c>
      <c r="I44" s="64"/>
      <c r="J44" s="66"/>
      <c r="M44">
        <v>9784.4918117630586</v>
      </c>
    </row>
    <row r="45" spans="1:13" x14ac:dyDescent="0.45">
      <c r="A45" s="13" t="s">
        <v>5</v>
      </c>
      <c r="B45" s="14">
        <f t="shared" si="0"/>
        <v>31</v>
      </c>
      <c r="C45" s="57">
        <f t="shared" ca="1" si="4"/>
        <v>155</v>
      </c>
      <c r="D45" s="63">
        <f t="shared" ca="1" si="1"/>
        <v>1.2012147462695157</v>
      </c>
      <c r="E45" s="64">
        <f t="shared" ca="1" si="2"/>
        <v>186.18828567177493</v>
      </c>
      <c r="F45" s="65">
        <f t="shared" ca="1" si="5"/>
        <v>155</v>
      </c>
      <c r="G45" s="54">
        <f t="shared" ca="1" si="3"/>
        <v>1.2012147462695157</v>
      </c>
      <c r="H45" s="54">
        <f ca="1">MAX(0,MIN(C45-$D$8,$D$10-SUM($H$15:H44)))</f>
        <v>0</v>
      </c>
      <c r="I45" s="64"/>
      <c r="J45" s="66"/>
      <c r="M45">
        <v>5552.3632365454141</v>
      </c>
    </row>
    <row r="46" spans="1:13" x14ac:dyDescent="0.45">
      <c r="A46" s="13" t="s">
        <v>6</v>
      </c>
      <c r="B46" s="14">
        <v>1</v>
      </c>
      <c r="C46" s="57">
        <f t="shared" ca="1" si="4"/>
        <v>127</v>
      </c>
      <c r="D46" s="63">
        <f t="shared" ca="1" si="1"/>
        <v>1</v>
      </c>
      <c r="E46" s="64">
        <f t="shared" ca="1" si="2"/>
        <v>127</v>
      </c>
      <c r="F46" s="65">
        <f t="shared" ca="1" si="5"/>
        <v>127</v>
      </c>
      <c r="G46" s="54">
        <f t="shared" ca="1" si="3"/>
        <v>1</v>
      </c>
      <c r="H46" s="54">
        <f ca="1">MAX(0,MIN(C46-$D$8,$D$10-SUM($H$15:H45)))</f>
        <v>0</v>
      </c>
      <c r="I46" s="64"/>
      <c r="J46" s="66"/>
      <c r="M46">
        <v>1350.7032935161842</v>
      </c>
    </row>
    <row r="47" spans="1:13" x14ac:dyDescent="0.45">
      <c r="A47" s="13" t="s">
        <v>6</v>
      </c>
      <c r="B47" s="14">
        <f t="shared" ref="B47:B76" si="6">1+B46</f>
        <v>2</v>
      </c>
      <c r="C47" s="57">
        <f t="shared" ca="1" si="4"/>
        <v>148</v>
      </c>
      <c r="D47" s="63">
        <f t="shared" ca="1" si="1"/>
        <v>1.0689391057472464</v>
      </c>
      <c r="E47" s="64">
        <f t="shared" ca="1" si="2"/>
        <v>158.20298765059246</v>
      </c>
      <c r="F47" s="65">
        <f t="shared" ca="1" si="5"/>
        <v>148</v>
      </c>
      <c r="G47" s="54">
        <f t="shared" ca="1" si="3"/>
        <v>1.0689391057472464</v>
      </c>
      <c r="H47" s="54">
        <f ca="1">MAX(0,MIN(C47-$D$8,$D$10-SUM($H$15:H46)))</f>
        <v>0</v>
      </c>
      <c r="I47" s="64"/>
      <c r="J47" s="66"/>
      <c r="M47">
        <v>4932.767659344634</v>
      </c>
    </row>
    <row r="48" spans="1:13" x14ac:dyDescent="0.45">
      <c r="A48" s="13" t="s">
        <v>6</v>
      </c>
      <c r="B48" s="14">
        <f t="shared" si="6"/>
        <v>3</v>
      </c>
      <c r="C48" s="57">
        <f t="shared" ca="1" si="4"/>
        <v>141</v>
      </c>
      <c r="D48" s="63">
        <f t="shared" ca="1" si="1"/>
        <v>1</v>
      </c>
      <c r="E48" s="64">
        <f t="shared" ca="1" si="2"/>
        <v>141</v>
      </c>
      <c r="F48" s="65">
        <f t="shared" ca="1" si="5"/>
        <v>141</v>
      </c>
      <c r="G48" s="54">
        <f t="shared" ca="1" si="3"/>
        <v>1</v>
      </c>
      <c r="H48" s="54">
        <f ca="1">MAX(0,MIN(C48-$D$8,$D$10-SUM($H$15:H47)))</f>
        <v>0</v>
      </c>
      <c r="I48" s="64"/>
      <c r="J48" s="66"/>
      <c r="M48">
        <v>7056.2438182827464</v>
      </c>
    </row>
    <row r="49" spans="1:13" x14ac:dyDescent="0.45">
      <c r="A49" s="13" t="s">
        <v>6</v>
      </c>
      <c r="B49" s="14">
        <f t="shared" si="6"/>
        <v>4</v>
      </c>
      <c r="C49" s="57">
        <f t="shared" ca="1" si="4"/>
        <v>269</v>
      </c>
      <c r="D49" s="63">
        <f t="shared" ca="1" si="1"/>
        <v>8.0311949960672582</v>
      </c>
      <c r="E49" s="64">
        <f t="shared" ca="1" si="2"/>
        <v>2160.3914539420925</v>
      </c>
      <c r="F49" s="65">
        <f t="shared" ca="1" si="5"/>
        <v>181</v>
      </c>
      <c r="G49" s="54">
        <f t="shared" ca="1" si="3"/>
        <v>1.8527419309528894</v>
      </c>
      <c r="H49" s="54">
        <f ca="1">MAX(0,MIN(C49-$D$8,$D$10-SUM($H$15:H48)))</f>
        <v>88</v>
      </c>
      <c r="I49" s="64"/>
      <c r="J49" s="66"/>
      <c r="M49">
        <v>4709.2560408612553</v>
      </c>
    </row>
    <row r="50" spans="1:13" x14ac:dyDescent="0.45">
      <c r="A50" s="13" t="s">
        <v>6</v>
      </c>
      <c r="B50" s="14">
        <f t="shared" si="6"/>
        <v>5</v>
      </c>
      <c r="C50" s="57">
        <f t="shared" ca="1" si="4"/>
        <v>171</v>
      </c>
      <c r="D50" s="63">
        <f t="shared" ca="1" si="1"/>
        <v>1.5683121854901689</v>
      </c>
      <c r="E50" s="64">
        <f t="shared" ca="1" si="2"/>
        <v>268.18138371881889</v>
      </c>
      <c r="F50" s="65">
        <f t="shared" ca="1" si="5"/>
        <v>171</v>
      </c>
      <c r="G50" s="54">
        <f t="shared" ca="1" si="3"/>
        <v>1.5683121854901689</v>
      </c>
      <c r="H50" s="54">
        <f ca="1">MAX(0,MIN(C50-$D$8,$D$10-SUM($H$15:H49)))</f>
        <v>0</v>
      </c>
      <c r="I50" s="64"/>
      <c r="J50" s="66"/>
      <c r="M50">
        <v>10451.55154288527</v>
      </c>
    </row>
    <row r="51" spans="1:13" x14ac:dyDescent="0.45">
      <c r="A51" s="13" t="s">
        <v>6</v>
      </c>
      <c r="B51" s="14">
        <f t="shared" si="6"/>
        <v>6</v>
      </c>
      <c r="C51" s="57">
        <f t="shared" ca="1" si="4"/>
        <v>94</v>
      </c>
      <c r="D51" s="63">
        <f t="shared" ca="1" si="1"/>
        <v>1</v>
      </c>
      <c r="E51" s="64">
        <f t="shared" ca="1" si="2"/>
        <v>94</v>
      </c>
      <c r="F51" s="65">
        <f t="shared" ca="1" si="5"/>
        <v>94</v>
      </c>
      <c r="G51" s="54">
        <f t="shared" ca="1" si="3"/>
        <v>1</v>
      </c>
      <c r="H51" s="54">
        <f ca="1">MAX(0,MIN(C51-$D$8,$D$10-SUM($H$15:H50)))</f>
        <v>0</v>
      </c>
      <c r="I51" s="64"/>
      <c r="J51" s="66"/>
      <c r="M51">
        <v>210.01397134333092</v>
      </c>
    </row>
    <row r="52" spans="1:13" x14ac:dyDescent="0.45">
      <c r="A52" s="13" t="s">
        <v>6</v>
      </c>
      <c r="B52" s="14">
        <f t="shared" si="6"/>
        <v>7</v>
      </c>
      <c r="C52" s="57">
        <f t="shared" ca="1" si="4"/>
        <v>120</v>
      </c>
      <c r="D52" s="63">
        <f t="shared" ca="1" si="1"/>
        <v>1</v>
      </c>
      <c r="E52" s="64">
        <f t="shared" ca="1" si="2"/>
        <v>120</v>
      </c>
      <c r="F52" s="65">
        <f t="shared" ca="1" si="5"/>
        <v>120</v>
      </c>
      <c r="G52" s="54">
        <f t="shared" ca="1" si="3"/>
        <v>1</v>
      </c>
      <c r="H52" s="54">
        <f ca="1">MAX(0,MIN(C52-$D$8,$D$10-SUM($H$15:H51)))</f>
        <v>0</v>
      </c>
      <c r="I52" s="64"/>
      <c r="J52" s="66"/>
      <c r="M52">
        <v>-2637.5721896890573</v>
      </c>
    </row>
    <row r="53" spans="1:13" x14ac:dyDescent="0.45">
      <c r="A53" s="13" t="s">
        <v>6</v>
      </c>
      <c r="B53" s="14">
        <f t="shared" si="6"/>
        <v>8</v>
      </c>
      <c r="C53" s="57">
        <f t="shared" ca="1" si="4"/>
        <v>255</v>
      </c>
      <c r="D53" s="63">
        <f t="shared" ca="1" si="1"/>
        <v>6.3598195226018319</v>
      </c>
      <c r="E53" s="64">
        <f t="shared" ca="1" si="2"/>
        <v>1621.7539782634672</v>
      </c>
      <c r="F53" s="65">
        <f t="shared" ca="1" si="5"/>
        <v>181</v>
      </c>
      <c r="G53" s="54">
        <f t="shared" ca="1" si="3"/>
        <v>1.8527419309528894</v>
      </c>
      <c r="H53" s="54">
        <f ca="1">MAX(0,MIN(C53-$D$8,$D$10-SUM($H$15:H52)))</f>
        <v>74</v>
      </c>
      <c r="I53" s="64"/>
      <c r="J53" s="66"/>
      <c r="M53">
        <v>16180.722231548014</v>
      </c>
    </row>
    <row r="54" spans="1:13" x14ac:dyDescent="0.45">
      <c r="A54" s="13" t="s">
        <v>6</v>
      </c>
      <c r="B54" s="14">
        <f t="shared" si="6"/>
        <v>9</v>
      </c>
      <c r="C54" s="57">
        <f t="shared" ca="1" si="4"/>
        <v>70</v>
      </c>
      <c r="D54" s="63">
        <f t="shared" ca="1" si="1"/>
        <v>1</v>
      </c>
      <c r="E54" s="64">
        <f t="shared" ca="1" si="2"/>
        <v>70</v>
      </c>
      <c r="F54" s="65">
        <f t="shared" ca="1" si="5"/>
        <v>70</v>
      </c>
      <c r="G54" s="54">
        <f t="shared" ca="1" si="3"/>
        <v>1</v>
      </c>
      <c r="H54" s="54">
        <f ca="1">MAX(0,MIN(C54-$D$8,$D$10-SUM($H$15:H53)))</f>
        <v>0</v>
      </c>
      <c r="I54" s="64"/>
      <c r="J54" s="66"/>
      <c r="M54">
        <v>13643.182809076585</v>
      </c>
    </row>
    <row r="55" spans="1:13" x14ac:dyDescent="0.45">
      <c r="A55" s="13" t="s">
        <v>6</v>
      </c>
      <c r="B55" s="14">
        <f t="shared" si="6"/>
        <v>10</v>
      </c>
      <c r="C55" s="57">
        <f t="shared" ca="1" si="4"/>
        <v>205</v>
      </c>
      <c r="D55" s="63">
        <f t="shared" ca="1" si="1"/>
        <v>2.7639661709510972</v>
      </c>
      <c r="E55" s="64">
        <f t="shared" ca="1" si="2"/>
        <v>566.61306504497497</v>
      </c>
      <c r="F55" s="65">
        <f t="shared" ca="1" si="5"/>
        <v>181</v>
      </c>
      <c r="G55" s="54">
        <f t="shared" ca="1" si="3"/>
        <v>1.8527419309528894</v>
      </c>
      <c r="H55" s="54">
        <f ca="1">MAX(0,MIN(C55-$D$8,$D$10-SUM($H$15:H54)))</f>
        <v>24</v>
      </c>
      <c r="I55" s="64"/>
      <c r="J55" s="66"/>
      <c r="M55">
        <v>11935.057017796396</v>
      </c>
    </row>
    <row r="56" spans="1:13" x14ac:dyDescent="0.45">
      <c r="A56" s="13" t="s">
        <v>6</v>
      </c>
      <c r="B56" s="14">
        <f t="shared" si="6"/>
        <v>11</v>
      </c>
      <c r="C56" s="57">
        <f t="shared" ca="1" si="4"/>
        <v>154</v>
      </c>
      <c r="D56" s="63">
        <f t="shared" ca="1" si="1"/>
        <v>1.1813604128656459</v>
      </c>
      <c r="E56" s="64">
        <f t="shared" ca="1" si="2"/>
        <v>181.92950358130946</v>
      </c>
      <c r="F56" s="65">
        <f t="shared" ca="1" si="5"/>
        <v>154</v>
      </c>
      <c r="G56" s="54">
        <f t="shared" ca="1" si="3"/>
        <v>1.1813604128656459</v>
      </c>
      <c r="H56" s="54">
        <f ca="1">MAX(0,MIN(C56-$D$8,$D$10-SUM($H$15:H55)))</f>
        <v>0</v>
      </c>
      <c r="I56" s="64"/>
      <c r="J56" s="66"/>
      <c r="M56">
        <v>-2966.9923052567756</v>
      </c>
    </row>
    <row r="57" spans="1:13" x14ac:dyDescent="0.45">
      <c r="A57" s="13" t="s">
        <v>6</v>
      </c>
      <c r="B57" s="14">
        <f t="shared" si="6"/>
        <v>12</v>
      </c>
      <c r="C57" s="57">
        <f t="shared" ca="1" si="4"/>
        <v>193</v>
      </c>
      <c r="D57" s="63">
        <f t="shared" ca="1" si="1"/>
        <v>2.2629441046248582</v>
      </c>
      <c r="E57" s="64">
        <f t="shared" ca="1" si="2"/>
        <v>436.74821219259763</v>
      </c>
      <c r="F57" s="65">
        <f t="shared" ca="1" si="5"/>
        <v>181</v>
      </c>
      <c r="G57" s="54">
        <f t="shared" ca="1" si="3"/>
        <v>1.8527419309528894</v>
      </c>
      <c r="H57" s="54">
        <f ca="1">MAX(0,MIN(C57-$D$8,$D$10-SUM($H$15:H56)))</f>
        <v>12</v>
      </c>
      <c r="I57" s="64"/>
      <c r="J57" s="66"/>
      <c r="M57">
        <v>7978.2157933528542</v>
      </c>
    </row>
    <row r="58" spans="1:13" x14ac:dyDescent="0.45">
      <c r="A58" s="13" t="s">
        <v>6</v>
      </c>
      <c r="B58" s="14">
        <f t="shared" si="6"/>
        <v>13</v>
      </c>
      <c r="C58" s="57">
        <f t="shared" ca="1" si="4"/>
        <v>185</v>
      </c>
      <c r="D58" s="63">
        <f t="shared" ca="1" si="1"/>
        <v>1.980468302853208</v>
      </c>
      <c r="E58" s="64">
        <f t="shared" ca="1" si="2"/>
        <v>366.38663602784345</v>
      </c>
      <c r="F58" s="65">
        <f t="shared" ca="1" si="5"/>
        <v>181</v>
      </c>
      <c r="G58" s="54">
        <f t="shared" ca="1" si="3"/>
        <v>1.8527419309528894</v>
      </c>
      <c r="H58" s="54">
        <f ca="1">MAX(0,MIN(C58-$D$8,$D$10-SUM($H$15:H57)))</f>
        <v>4</v>
      </c>
      <c r="I58" s="64"/>
      <c r="J58" s="66"/>
      <c r="M58">
        <v>11716.600538082799</v>
      </c>
    </row>
    <row r="59" spans="1:13" x14ac:dyDescent="0.45">
      <c r="A59" s="13" t="s">
        <v>6</v>
      </c>
      <c r="B59" s="14">
        <f t="shared" si="6"/>
        <v>14</v>
      </c>
      <c r="C59" s="57">
        <f t="shared" ca="1" si="4"/>
        <v>126</v>
      </c>
      <c r="D59" s="63">
        <f t="shared" ca="1" si="1"/>
        <v>1</v>
      </c>
      <c r="E59" s="64">
        <f t="shared" ca="1" si="2"/>
        <v>126</v>
      </c>
      <c r="F59" s="65">
        <f t="shared" ca="1" si="5"/>
        <v>126</v>
      </c>
      <c r="G59" s="54">
        <f t="shared" ca="1" si="3"/>
        <v>1</v>
      </c>
      <c r="H59" s="54">
        <f ca="1">MAX(0,MIN(C59-$D$8,$D$10-SUM($H$15:H58)))</f>
        <v>0</v>
      </c>
      <c r="I59" s="64"/>
      <c r="J59" s="66"/>
      <c r="M59">
        <v>598.2222853739222</v>
      </c>
    </row>
    <row r="60" spans="1:13" x14ac:dyDescent="0.45">
      <c r="A60" s="13" t="s">
        <v>6</v>
      </c>
      <c r="B60" s="14">
        <f t="shared" si="6"/>
        <v>15</v>
      </c>
      <c r="C60" s="57">
        <f t="shared" ca="1" si="4"/>
        <v>175</v>
      </c>
      <c r="D60" s="63">
        <f t="shared" ca="1" si="1"/>
        <v>1.6764302250903707</v>
      </c>
      <c r="E60" s="64">
        <f t="shared" ca="1" si="2"/>
        <v>293.37528939081488</v>
      </c>
      <c r="F60" s="65">
        <f t="shared" ca="1" si="5"/>
        <v>175</v>
      </c>
      <c r="G60" s="54">
        <f t="shared" ca="1" si="3"/>
        <v>1.6764302250903707</v>
      </c>
      <c r="H60" s="54">
        <f ca="1">MAX(0,MIN(C60-$D$8,$D$10-SUM($H$15:H59)))</f>
        <v>0</v>
      </c>
      <c r="I60" s="64"/>
      <c r="J60" s="66"/>
      <c r="M60">
        <v>10601.88150196294</v>
      </c>
    </row>
    <row r="61" spans="1:13" x14ac:dyDescent="0.45">
      <c r="A61" s="13" t="s">
        <v>6</v>
      </c>
      <c r="B61" s="14">
        <f t="shared" si="6"/>
        <v>16</v>
      </c>
      <c r="C61" s="57">
        <f t="shared" ca="1" si="4"/>
        <v>161</v>
      </c>
      <c r="D61" s="63">
        <f t="shared" ca="1" si="1"/>
        <v>1.3275476039406868</v>
      </c>
      <c r="E61" s="64">
        <f t="shared" ca="1" si="2"/>
        <v>213.73516423445056</v>
      </c>
      <c r="F61" s="65">
        <f t="shared" ca="1" si="5"/>
        <v>161</v>
      </c>
      <c r="G61" s="54">
        <f t="shared" ca="1" si="3"/>
        <v>1.3275476039406868</v>
      </c>
      <c r="H61" s="54">
        <f ca="1">MAX(0,MIN(C61-$D$8,$D$10-SUM($H$15:H60)))</f>
        <v>0</v>
      </c>
      <c r="I61" s="64"/>
      <c r="J61" s="66"/>
      <c r="M61">
        <v>239.52569119060718</v>
      </c>
    </row>
    <row r="62" spans="1:13" x14ac:dyDescent="0.45">
      <c r="A62" s="13" t="s">
        <v>6</v>
      </c>
      <c r="B62" s="14">
        <f t="shared" si="6"/>
        <v>17</v>
      </c>
      <c r="C62" s="57">
        <f t="shared" ca="1" si="4"/>
        <v>181</v>
      </c>
      <c r="D62" s="63">
        <f t="shared" ca="1" si="1"/>
        <v>1.8527419309528894</v>
      </c>
      <c r="E62" s="64">
        <f t="shared" ca="1" si="2"/>
        <v>335.34628950247298</v>
      </c>
      <c r="F62" s="65">
        <f t="shared" ca="1" si="5"/>
        <v>181</v>
      </c>
      <c r="G62" s="54">
        <f t="shared" ca="1" si="3"/>
        <v>1.8527419309528894</v>
      </c>
      <c r="H62" s="54">
        <f ca="1">MAX(0,MIN(C62-$D$8,$D$10-SUM($H$15:H61)))</f>
        <v>0</v>
      </c>
      <c r="I62" s="64"/>
      <c r="J62" s="66"/>
      <c r="M62">
        <v>2327.605638538098</v>
      </c>
    </row>
    <row r="63" spans="1:13" x14ac:dyDescent="0.45">
      <c r="A63" s="13" t="s">
        <v>6</v>
      </c>
      <c r="B63" s="14">
        <f t="shared" si="6"/>
        <v>18</v>
      </c>
      <c r="C63" s="57">
        <f t="shared" ca="1" si="4"/>
        <v>68</v>
      </c>
      <c r="D63" s="63">
        <f t="shared" ca="1" si="1"/>
        <v>1</v>
      </c>
      <c r="E63" s="64">
        <f t="shared" ca="1" si="2"/>
        <v>68</v>
      </c>
      <c r="F63" s="65">
        <f t="shared" ca="1" si="5"/>
        <v>68</v>
      </c>
      <c r="G63" s="54">
        <f t="shared" ca="1" si="3"/>
        <v>1</v>
      </c>
      <c r="H63" s="54">
        <f ca="1">MAX(0,MIN(C63-$D$8,$D$10-SUM($H$15:H62)))</f>
        <v>0</v>
      </c>
      <c r="I63" s="64"/>
      <c r="J63" s="66"/>
      <c r="M63">
        <v>3761.8078500553602</v>
      </c>
    </row>
    <row r="64" spans="1:13" x14ac:dyDescent="0.45">
      <c r="A64" s="13" t="s">
        <v>6</v>
      </c>
      <c r="B64" s="14">
        <f t="shared" si="6"/>
        <v>19</v>
      </c>
      <c r="C64" s="57">
        <f t="shared" ca="1" si="4"/>
        <v>285</v>
      </c>
      <c r="D64" s="63">
        <f t="shared" ca="1" si="1"/>
        <v>10.485569724727576</v>
      </c>
      <c r="E64" s="64">
        <f t="shared" ca="1" si="2"/>
        <v>2988.3873715473592</v>
      </c>
      <c r="F64" s="65">
        <f t="shared" ca="1" si="5"/>
        <v>181</v>
      </c>
      <c r="G64" s="54">
        <f t="shared" ca="1" si="3"/>
        <v>1.8527419309528894</v>
      </c>
      <c r="H64" s="54">
        <f ca="1">MAX(0,MIN(C64-$D$8,$D$10-SUM($H$15:H63)))</f>
        <v>104</v>
      </c>
      <c r="I64" s="64"/>
      <c r="J64" s="66"/>
      <c r="M64">
        <v>6272.6524561018814</v>
      </c>
    </row>
    <row r="65" spans="1:13" x14ac:dyDescent="0.45">
      <c r="A65" s="13" t="s">
        <v>6</v>
      </c>
      <c r="B65" s="14">
        <f t="shared" si="6"/>
        <v>20</v>
      </c>
      <c r="C65" s="57">
        <f t="shared" ca="1" si="4"/>
        <v>129</v>
      </c>
      <c r="D65" s="63">
        <f t="shared" ca="1" si="1"/>
        <v>1</v>
      </c>
      <c r="E65" s="64">
        <f t="shared" ca="1" si="2"/>
        <v>129</v>
      </c>
      <c r="F65" s="65">
        <f t="shared" ca="1" si="5"/>
        <v>129</v>
      </c>
      <c r="G65" s="54">
        <f t="shared" ca="1" si="3"/>
        <v>1</v>
      </c>
      <c r="H65" s="54">
        <f ca="1">MAX(0,MIN(C65-$D$8,$D$10-SUM($H$15:H64)))</f>
        <v>0</v>
      </c>
      <c r="I65" s="64"/>
      <c r="J65" s="66"/>
      <c r="M65">
        <v>52.934802544852573</v>
      </c>
    </row>
    <row r="66" spans="1:13" x14ac:dyDescent="0.45">
      <c r="A66" s="13" t="s">
        <v>6</v>
      </c>
      <c r="B66" s="14">
        <f t="shared" si="6"/>
        <v>21</v>
      </c>
      <c r="C66" s="57">
        <f t="shared" ca="1" si="4"/>
        <v>186</v>
      </c>
      <c r="D66" s="63">
        <f t="shared" ca="1" si="1"/>
        <v>2.0137527074704766</v>
      </c>
      <c r="E66" s="64">
        <f t="shared" ca="1" si="2"/>
        <v>374.55800358950864</v>
      </c>
      <c r="F66" s="65">
        <f t="shared" ca="1" si="5"/>
        <v>181</v>
      </c>
      <c r="G66" s="54">
        <f t="shared" ca="1" si="3"/>
        <v>1.8527419309528894</v>
      </c>
      <c r="H66" s="54">
        <f ca="1">MAX(0,MIN(C66-$D$8,$D$10-SUM($H$15:H65)))</f>
        <v>5</v>
      </c>
      <c r="I66" s="64"/>
      <c r="J66" s="66"/>
      <c r="M66">
        <v>10477.257447398009</v>
      </c>
    </row>
    <row r="67" spans="1:13" x14ac:dyDescent="0.45">
      <c r="A67" s="13" t="s">
        <v>6</v>
      </c>
      <c r="B67" s="14">
        <f t="shared" si="6"/>
        <v>22</v>
      </c>
      <c r="C67" s="57">
        <f t="shared" ca="1" si="4"/>
        <v>158</v>
      </c>
      <c r="D67" s="63">
        <f t="shared" ca="1" si="1"/>
        <v>1.2628023432938014</v>
      </c>
      <c r="E67" s="64">
        <f t="shared" ca="1" si="2"/>
        <v>199.52277024042061</v>
      </c>
      <c r="F67" s="65">
        <f t="shared" ca="1" si="5"/>
        <v>158</v>
      </c>
      <c r="G67" s="54">
        <f t="shared" ca="1" si="3"/>
        <v>1.2628023432938014</v>
      </c>
      <c r="H67" s="54">
        <f ca="1">MAX(0,MIN(C67-$D$8,$D$10-SUM($H$15:H66)))</f>
        <v>0</v>
      </c>
      <c r="I67" s="64"/>
      <c r="J67" s="66"/>
      <c r="M67">
        <v>8.8547929923552147</v>
      </c>
    </row>
    <row r="68" spans="1:13" x14ac:dyDescent="0.45">
      <c r="A68" s="13" t="s">
        <v>6</v>
      </c>
      <c r="B68" s="14">
        <f t="shared" si="6"/>
        <v>23</v>
      </c>
      <c r="C68" s="57">
        <f t="shared" ca="1" si="4"/>
        <v>114</v>
      </c>
      <c r="D68" s="63">
        <f t="shared" ca="1" si="1"/>
        <v>1</v>
      </c>
      <c r="E68" s="64">
        <f t="shared" ca="1" si="2"/>
        <v>114</v>
      </c>
      <c r="F68" s="65">
        <f t="shared" ca="1" si="5"/>
        <v>114</v>
      </c>
      <c r="G68" s="54">
        <f t="shared" ca="1" si="3"/>
        <v>1</v>
      </c>
      <c r="H68" s="54">
        <f ca="1">MAX(0,MIN(C68-$D$8,$D$10-SUM($H$15:H67)))</f>
        <v>0</v>
      </c>
      <c r="I68" s="64"/>
      <c r="J68" s="66"/>
      <c r="M68">
        <v>168.13016827426691</v>
      </c>
    </row>
    <row r="69" spans="1:13" x14ac:dyDescent="0.45">
      <c r="A69" s="13" t="s">
        <v>6</v>
      </c>
      <c r="B69" s="14">
        <f t="shared" si="6"/>
        <v>24</v>
      </c>
      <c r="C69" s="57">
        <f t="shared" ca="1" si="4"/>
        <v>144</v>
      </c>
      <c r="D69" s="63">
        <f t="shared" ca="1" si="1"/>
        <v>1</v>
      </c>
      <c r="E69" s="64">
        <f t="shared" ca="1" si="2"/>
        <v>144</v>
      </c>
      <c r="F69" s="65">
        <f t="shared" ca="1" si="5"/>
        <v>144</v>
      </c>
      <c r="G69" s="54">
        <f t="shared" ca="1" si="3"/>
        <v>1</v>
      </c>
      <c r="H69" s="54">
        <f ca="1">MAX(0,MIN(C69-$D$8,$D$10-SUM($H$15:H68)))</f>
        <v>0</v>
      </c>
      <c r="I69" s="64"/>
      <c r="J69" s="66"/>
      <c r="M69">
        <v>5894.0939914196897</v>
      </c>
    </row>
    <row r="70" spans="1:13" x14ac:dyDescent="0.45">
      <c r="A70" s="13" t="s">
        <v>6</v>
      </c>
      <c r="B70" s="14">
        <f t="shared" si="6"/>
        <v>25</v>
      </c>
      <c r="C70" s="57">
        <f t="shared" ca="1" si="4"/>
        <v>156</v>
      </c>
      <c r="D70" s="63">
        <f t="shared" ca="1" si="1"/>
        <v>1.2214027581601699</v>
      </c>
      <c r="E70" s="64">
        <f t="shared" ca="1" si="2"/>
        <v>190.5388302729865</v>
      </c>
      <c r="F70" s="65">
        <f t="shared" ca="1" si="5"/>
        <v>156</v>
      </c>
      <c r="G70" s="54">
        <f t="shared" ca="1" si="3"/>
        <v>1.2214027581601699</v>
      </c>
      <c r="H70" s="54">
        <f ca="1">MAX(0,MIN(C70-$D$8,$D$10-SUM($H$15:H69)))</f>
        <v>0</v>
      </c>
      <c r="I70" s="64"/>
      <c r="J70" s="66"/>
      <c r="M70">
        <v>12007.404618366461</v>
      </c>
    </row>
    <row r="71" spans="1:13" x14ac:dyDescent="0.45">
      <c r="A71" s="13" t="s">
        <v>6</v>
      </c>
      <c r="B71" s="14">
        <f t="shared" si="6"/>
        <v>26</v>
      </c>
      <c r="C71" s="57">
        <f t="shared" ca="1" si="4"/>
        <v>114</v>
      </c>
      <c r="D71" s="63">
        <f t="shared" ca="1" si="1"/>
        <v>1</v>
      </c>
      <c r="E71" s="64">
        <f t="shared" ca="1" si="2"/>
        <v>114</v>
      </c>
      <c r="F71" s="65">
        <f t="shared" ca="1" si="5"/>
        <v>114</v>
      </c>
      <c r="G71" s="54">
        <f t="shared" ca="1" si="3"/>
        <v>1</v>
      </c>
      <c r="H71" s="54">
        <f ca="1">MAX(0,MIN(C71-$D$8,$D$10-SUM($H$15:H70)))</f>
        <v>0</v>
      </c>
      <c r="I71" s="64"/>
      <c r="J71" s="66"/>
      <c r="M71">
        <v>8148.993371161072</v>
      </c>
    </row>
    <row r="72" spans="1:13" x14ac:dyDescent="0.45">
      <c r="A72" s="13" t="s">
        <v>6</v>
      </c>
      <c r="B72" s="14">
        <f t="shared" si="6"/>
        <v>27</v>
      </c>
      <c r="C72" s="57">
        <f t="shared" ca="1" si="4"/>
        <v>185</v>
      </c>
      <c r="D72" s="63">
        <f t="shared" ca="1" si="1"/>
        <v>1.980468302853208</v>
      </c>
      <c r="E72" s="64">
        <f t="shared" ca="1" si="2"/>
        <v>366.38663602784345</v>
      </c>
      <c r="F72" s="65">
        <f t="shared" ca="1" si="5"/>
        <v>181</v>
      </c>
      <c r="G72" s="54">
        <f t="shared" ca="1" si="3"/>
        <v>1.8527419309528894</v>
      </c>
      <c r="H72" s="54">
        <f ca="1">MAX(0,MIN(C72-$D$8,$D$10-SUM($H$15:H71)))</f>
        <v>4</v>
      </c>
      <c r="I72" s="64"/>
      <c r="J72" s="66"/>
      <c r="M72">
        <v>2547.4421767288732</v>
      </c>
    </row>
    <row r="73" spans="1:13" x14ac:dyDescent="0.45">
      <c r="A73" s="13" t="s">
        <v>6</v>
      </c>
      <c r="B73" s="14">
        <f t="shared" si="6"/>
        <v>28</v>
      </c>
      <c r="C73" s="57">
        <f t="shared" ca="1" si="4"/>
        <v>145</v>
      </c>
      <c r="D73" s="63">
        <f t="shared" ca="1" si="1"/>
        <v>1.0168063303862609</v>
      </c>
      <c r="E73" s="64">
        <f t="shared" ca="1" si="2"/>
        <v>147.43691790600784</v>
      </c>
      <c r="F73" s="65">
        <f t="shared" ca="1" si="5"/>
        <v>145</v>
      </c>
      <c r="G73" s="54">
        <f t="shared" ca="1" si="3"/>
        <v>1.0168063303862609</v>
      </c>
      <c r="H73" s="54">
        <f ca="1">MAX(0,MIN(C73-$D$8,$D$10-SUM($H$15:H72)))</f>
        <v>0</v>
      </c>
      <c r="I73" s="64"/>
      <c r="J73" s="66"/>
      <c r="M73">
        <v>550.58567812987167</v>
      </c>
    </row>
    <row r="74" spans="1:13" x14ac:dyDescent="0.45">
      <c r="A74" s="13" t="s">
        <v>6</v>
      </c>
      <c r="B74" s="14">
        <f t="shared" si="6"/>
        <v>29</v>
      </c>
      <c r="C74" s="57">
        <f t="shared" ca="1" si="4"/>
        <v>0</v>
      </c>
      <c r="D74" s="63">
        <f t="shared" ca="1" si="1"/>
        <v>1</v>
      </c>
      <c r="E74" s="64">
        <f t="shared" ca="1" si="2"/>
        <v>0</v>
      </c>
      <c r="F74" s="65">
        <f t="shared" ca="1" si="5"/>
        <v>0</v>
      </c>
      <c r="G74" s="54">
        <f t="shared" ca="1" si="3"/>
        <v>1</v>
      </c>
      <c r="H74" s="54">
        <f ca="1">MAX(0,MIN(C74-$D$8,$D$10-SUM($H$15:H73)))</f>
        <v>0</v>
      </c>
      <c r="I74" s="64"/>
      <c r="J74" s="66"/>
      <c r="M74">
        <v>2195.1026547626316</v>
      </c>
    </row>
    <row r="75" spans="1:13" x14ac:dyDescent="0.45">
      <c r="A75" s="13" t="s">
        <v>6</v>
      </c>
      <c r="B75" s="14">
        <f t="shared" si="6"/>
        <v>30</v>
      </c>
      <c r="C75" s="57">
        <f t="shared" ca="1" si="4"/>
        <v>116</v>
      </c>
      <c r="D75" s="63">
        <f t="shared" ca="1" si="1"/>
        <v>1</v>
      </c>
      <c r="E75" s="64">
        <f t="shared" ca="1" si="2"/>
        <v>116</v>
      </c>
      <c r="F75" s="65">
        <f t="shared" ca="1" si="5"/>
        <v>116</v>
      </c>
      <c r="G75" s="54">
        <f t="shared" ca="1" si="3"/>
        <v>1</v>
      </c>
      <c r="H75" s="54">
        <f ca="1">MAX(0,MIN(C75-$D$8,$D$10-SUM($H$15:H74)))</f>
        <v>0</v>
      </c>
      <c r="I75" s="64"/>
      <c r="J75" s="66"/>
      <c r="M75">
        <v>1808.0674922882317</v>
      </c>
    </row>
    <row r="76" spans="1:13" x14ac:dyDescent="0.45">
      <c r="A76" s="13" t="s">
        <v>6</v>
      </c>
      <c r="B76" s="14">
        <f t="shared" si="6"/>
        <v>31</v>
      </c>
      <c r="C76" s="57">
        <f t="shared" ca="1" si="4"/>
        <v>127</v>
      </c>
      <c r="D76" s="63">
        <f t="shared" ca="1" si="1"/>
        <v>1</v>
      </c>
      <c r="E76" s="64">
        <f t="shared" ca="1" si="2"/>
        <v>127</v>
      </c>
      <c r="F76" s="65">
        <f t="shared" ca="1" si="5"/>
        <v>127</v>
      </c>
      <c r="G76" s="54">
        <f t="shared" ca="1" si="3"/>
        <v>1</v>
      </c>
      <c r="H76" s="54">
        <f ca="1">MAX(0,MIN(C76-$D$8,$D$10-SUM($H$15:H75)))</f>
        <v>0</v>
      </c>
      <c r="I76" s="64"/>
      <c r="J76" s="66"/>
      <c r="M76">
        <v>9757.9836337730194</v>
      </c>
    </row>
    <row r="77" spans="1:13" x14ac:dyDescent="0.45">
      <c r="A77" s="13" t="s">
        <v>7</v>
      </c>
      <c r="B77" s="14">
        <v>1</v>
      </c>
      <c r="C77" s="57">
        <f t="shared" ca="1" si="4"/>
        <v>214</v>
      </c>
      <c r="D77" s="63">
        <f t="shared" ca="1" si="1"/>
        <v>3.2112705431535611</v>
      </c>
      <c r="E77" s="64">
        <f t="shared" ca="1" si="2"/>
        <v>687.21189623486202</v>
      </c>
      <c r="F77" s="65">
        <f t="shared" ca="1" si="5"/>
        <v>181</v>
      </c>
      <c r="G77" s="54">
        <f t="shared" ca="1" si="3"/>
        <v>1.8527419309528894</v>
      </c>
      <c r="H77" s="54">
        <f ca="1">MAX(0,MIN(C77-$D$8,$D$10-SUM($H$15:H76)))</f>
        <v>33</v>
      </c>
      <c r="I77" s="64"/>
      <c r="J77" s="66"/>
      <c r="M77">
        <v>10269.605904373555</v>
      </c>
    </row>
    <row r="78" spans="1:13" x14ac:dyDescent="0.45">
      <c r="A78" s="13" t="s">
        <v>7</v>
      </c>
      <c r="B78" s="14">
        <f t="shared" ref="B78:B105" si="7">1+B77</f>
        <v>2</v>
      </c>
      <c r="C78" s="57">
        <f t="shared" ca="1" si="4"/>
        <v>107</v>
      </c>
      <c r="D78" s="63">
        <f t="shared" ca="1" si="1"/>
        <v>1</v>
      </c>
      <c r="E78" s="64">
        <f t="shared" ca="1" si="2"/>
        <v>107</v>
      </c>
      <c r="F78" s="65">
        <f t="shared" ca="1" si="5"/>
        <v>107</v>
      </c>
      <c r="G78" s="54">
        <f t="shared" ca="1" si="3"/>
        <v>1</v>
      </c>
      <c r="H78" s="54">
        <f ca="1">MAX(0,MIN(C78-$D$8,$D$10-SUM($H$15:H77)))</f>
        <v>0</v>
      </c>
      <c r="I78" s="64"/>
      <c r="J78" s="66"/>
      <c r="M78">
        <v>2748.1051961890553</v>
      </c>
    </row>
    <row r="79" spans="1:13" x14ac:dyDescent="0.45">
      <c r="A79" s="13" t="s">
        <v>7</v>
      </c>
      <c r="B79" s="14">
        <f t="shared" si="7"/>
        <v>3</v>
      </c>
      <c r="C79" s="57">
        <f t="shared" ca="1" si="4"/>
        <v>94</v>
      </c>
      <c r="D79" s="63">
        <f t="shared" ca="1" si="1"/>
        <v>1</v>
      </c>
      <c r="E79" s="64">
        <f t="shared" ca="1" si="2"/>
        <v>94</v>
      </c>
      <c r="F79" s="65">
        <f t="shared" ca="1" si="5"/>
        <v>94</v>
      </c>
      <c r="G79" s="54">
        <f t="shared" ca="1" si="3"/>
        <v>1</v>
      </c>
      <c r="H79" s="54">
        <f ca="1">MAX(0,MIN(C79-$D$8,$D$10-SUM($H$15:H78)))</f>
        <v>0</v>
      </c>
      <c r="I79" s="64"/>
      <c r="J79" s="66"/>
      <c r="M79">
        <v>5492.8468749029707</v>
      </c>
    </row>
    <row r="80" spans="1:13" x14ac:dyDescent="0.45">
      <c r="A80" s="13" t="s">
        <v>7</v>
      </c>
      <c r="B80" s="14">
        <f t="shared" si="7"/>
        <v>4</v>
      </c>
      <c r="C80" s="57">
        <f t="shared" ca="1" si="4"/>
        <v>242</v>
      </c>
      <c r="D80" s="63">
        <f t="shared" ref="D80:D105" ca="1" si="8">EXP(MAX(0,(C80-144))/60)</f>
        <v>5.1209160206564004</v>
      </c>
      <c r="E80" s="64">
        <f t="shared" ref="E80:E105" ca="1" si="9">D80*C80</f>
        <v>1239.261676998849</v>
      </c>
      <c r="F80" s="65">
        <f t="shared" ca="1" si="5"/>
        <v>181</v>
      </c>
      <c r="G80" s="54">
        <f t="shared" ref="G80:G105" ca="1" si="10">EXP(MAX(0,(F80-144)/60))</f>
        <v>1.8527419309528894</v>
      </c>
      <c r="H80" s="54">
        <f ca="1">MAX(0,MIN(C80-$D$8,$D$10-SUM($H$15:H79)))</f>
        <v>61</v>
      </c>
      <c r="I80" s="64"/>
      <c r="J80" s="66"/>
      <c r="M80">
        <v>-2574.8948400634872</v>
      </c>
    </row>
    <row r="81" spans="1:13" x14ac:dyDescent="0.45">
      <c r="A81" s="13" t="s">
        <v>7</v>
      </c>
      <c r="B81" s="14">
        <f t="shared" si="7"/>
        <v>5</v>
      </c>
      <c r="C81" s="57">
        <f t="shared" ref="C81:C105" ca="1" si="11">INT(MAX(0,NORMINV(RAND(),$D$3,$D$4)))</f>
        <v>113</v>
      </c>
      <c r="D81" s="63">
        <f t="shared" ca="1" si="8"/>
        <v>1</v>
      </c>
      <c r="E81" s="64">
        <f t="shared" ca="1" si="9"/>
        <v>113</v>
      </c>
      <c r="F81" s="65">
        <f t="shared" ref="F81:F105" ca="1" si="12">C81-H81</f>
        <v>113</v>
      </c>
      <c r="G81" s="54">
        <f t="shared" ca="1" si="10"/>
        <v>1</v>
      </c>
      <c r="H81" s="54">
        <f ca="1">MAX(0,MIN(C81-$D$8,$D$10-SUM($H$15:H80)))</f>
        <v>0</v>
      </c>
      <c r="I81" s="64"/>
      <c r="J81" s="66"/>
      <c r="M81">
        <v>3678.1654563895099</v>
      </c>
    </row>
    <row r="82" spans="1:13" x14ac:dyDescent="0.45">
      <c r="A82" s="13" t="s">
        <v>7</v>
      </c>
      <c r="B82" s="14">
        <f t="shared" si="7"/>
        <v>6</v>
      </c>
      <c r="C82" s="57">
        <f t="shared" ca="1" si="11"/>
        <v>209</v>
      </c>
      <c r="D82" s="63">
        <f t="shared" ca="1" si="8"/>
        <v>2.9545115270921065</v>
      </c>
      <c r="E82" s="64">
        <f t="shared" ca="1" si="9"/>
        <v>617.49290916225027</v>
      </c>
      <c r="F82" s="65">
        <f t="shared" ca="1" si="12"/>
        <v>181</v>
      </c>
      <c r="G82" s="54">
        <f t="shared" ca="1" si="10"/>
        <v>1.8527419309528894</v>
      </c>
      <c r="H82" s="54">
        <f ca="1">MAX(0,MIN(C82-$D$8,$D$10-SUM($H$15:H81)))</f>
        <v>28</v>
      </c>
      <c r="I82" s="64"/>
      <c r="J82" s="66"/>
      <c r="M82">
        <v>3040.6082328453376</v>
      </c>
    </row>
    <row r="83" spans="1:13" x14ac:dyDescent="0.45">
      <c r="A83" s="13" t="s">
        <v>7</v>
      </c>
      <c r="B83" s="14">
        <f t="shared" si="7"/>
        <v>7</v>
      </c>
      <c r="C83" s="57">
        <f t="shared" ca="1" si="11"/>
        <v>137</v>
      </c>
      <c r="D83" s="63">
        <f t="shared" ca="1" si="8"/>
        <v>1</v>
      </c>
      <c r="E83" s="64">
        <f t="shared" ca="1" si="9"/>
        <v>137</v>
      </c>
      <c r="F83" s="65">
        <f t="shared" ca="1" si="12"/>
        <v>137</v>
      </c>
      <c r="G83" s="54">
        <f t="shared" ca="1" si="10"/>
        <v>1</v>
      </c>
      <c r="H83" s="54">
        <f ca="1">MAX(0,MIN(C83-$D$8,$D$10-SUM($H$15:H82)))</f>
        <v>0</v>
      </c>
      <c r="I83" s="64"/>
      <c r="J83" s="66"/>
      <c r="M83">
        <v>4984.7166550749025</v>
      </c>
    </row>
    <row r="84" spans="1:13" x14ac:dyDescent="0.45">
      <c r="A84" s="13" t="s">
        <v>7</v>
      </c>
      <c r="B84" s="14">
        <f t="shared" si="7"/>
        <v>8</v>
      </c>
      <c r="C84" s="57">
        <f t="shared" ca="1" si="11"/>
        <v>176</v>
      </c>
      <c r="D84" s="63">
        <f t="shared" ca="1" si="8"/>
        <v>1.7046048653227532</v>
      </c>
      <c r="E84" s="64">
        <f t="shared" ca="1" si="9"/>
        <v>300.01045629680459</v>
      </c>
      <c r="F84" s="65">
        <f t="shared" ca="1" si="12"/>
        <v>176</v>
      </c>
      <c r="G84" s="54">
        <f t="shared" ca="1" si="10"/>
        <v>1.7046048653227532</v>
      </c>
      <c r="H84" s="54">
        <f ca="1">MAX(0,MIN(C84-$D$8,$D$10-SUM($H$15:H83)))</f>
        <v>0</v>
      </c>
      <c r="I84" s="64"/>
      <c r="J84" s="66"/>
      <c r="M84">
        <v>9716.2358036151672</v>
      </c>
    </row>
    <row r="85" spans="1:13" x14ac:dyDescent="0.45">
      <c r="A85" s="13" t="s">
        <v>7</v>
      </c>
      <c r="B85" s="14">
        <f t="shared" si="7"/>
        <v>9</v>
      </c>
      <c r="C85" s="57">
        <f t="shared" ca="1" si="11"/>
        <v>213</v>
      </c>
      <c r="D85" s="63">
        <f t="shared" ca="1" si="8"/>
        <v>3.1581929096897672</v>
      </c>
      <c r="E85" s="64">
        <f t="shared" ca="1" si="9"/>
        <v>672.69508976392046</v>
      </c>
      <c r="F85" s="65">
        <f t="shared" ca="1" si="12"/>
        <v>181</v>
      </c>
      <c r="G85" s="54">
        <f t="shared" ca="1" si="10"/>
        <v>1.8527419309528894</v>
      </c>
      <c r="H85" s="54">
        <f ca="1">MAX(0,MIN(C85-$D$8,$D$10-SUM($H$15:H84)))</f>
        <v>32</v>
      </c>
      <c r="I85" s="64"/>
      <c r="J85" s="66"/>
      <c r="M85">
        <v>5914.3021941929765</v>
      </c>
    </row>
    <row r="86" spans="1:13" x14ac:dyDescent="0.45">
      <c r="A86" s="13" t="s">
        <v>7</v>
      </c>
      <c r="B86" s="14">
        <f t="shared" si="7"/>
        <v>10</v>
      </c>
      <c r="C86" s="57">
        <f t="shared" ca="1" si="11"/>
        <v>83</v>
      </c>
      <c r="D86" s="63">
        <f t="shared" ca="1" si="8"/>
        <v>1</v>
      </c>
      <c r="E86" s="64">
        <f t="shared" ca="1" si="9"/>
        <v>83</v>
      </c>
      <c r="F86" s="65">
        <f t="shared" ca="1" si="12"/>
        <v>83</v>
      </c>
      <c r="G86" s="54">
        <f t="shared" ca="1" si="10"/>
        <v>1</v>
      </c>
      <c r="H86" s="54">
        <f ca="1">MAX(0,MIN(C86-$D$8,$D$10-SUM($H$15:H85)))</f>
        <v>0</v>
      </c>
      <c r="I86" s="64"/>
      <c r="J86" s="66"/>
      <c r="M86">
        <v>3037.6165909583651</v>
      </c>
    </row>
    <row r="87" spans="1:13" x14ac:dyDescent="0.45">
      <c r="A87" s="13" t="s">
        <v>7</v>
      </c>
      <c r="B87" s="14">
        <f t="shared" si="7"/>
        <v>11</v>
      </c>
      <c r="C87" s="57">
        <f t="shared" ca="1" si="11"/>
        <v>232</v>
      </c>
      <c r="D87" s="63">
        <f t="shared" ca="1" si="8"/>
        <v>4.3347618261852086</v>
      </c>
      <c r="E87" s="64">
        <f t="shared" ca="1" si="9"/>
        <v>1005.6647436749683</v>
      </c>
      <c r="F87" s="65">
        <f t="shared" ca="1" si="12"/>
        <v>181</v>
      </c>
      <c r="G87" s="54">
        <f t="shared" ca="1" si="10"/>
        <v>1.8527419309528894</v>
      </c>
      <c r="H87" s="54">
        <f ca="1">MAX(0,MIN(C87-$D$8,$D$10-SUM($H$15:H86)))</f>
        <v>51</v>
      </c>
      <c r="I87" s="64"/>
      <c r="J87" s="66"/>
      <c r="M87">
        <v>1151.5208828373034</v>
      </c>
    </row>
    <row r="88" spans="1:13" x14ac:dyDescent="0.45">
      <c r="A88" s="13" t="s">
        <v>7</v>
      </c>
      <c r="B88" s="14">
        <f t="shared" si="7"/>
        <v>12</v>
      </c>
      <c r="C88" s="57">
        <f t="shared" ca="1" si="11"/>
        <v>70</v>
      </c>
      <c r="D88" s="63">
        <f t="shared" ca="1" si="8"/>
        <v>1</v>
      </c>
      <c r="E88" s="64">
        <f t="shared" ca="1" si="9"/>
        <v>70</v>
      </c>
      <c r="F88" s="65">
        <f t="shared" ca="1" si="12"/>
        <v>70</v>
      </c>
      <c r="G88" s="54">
        <f t="shared" ca="1" si="10"/>
        <v>1</v>
      </c>
      <c r="H88" s="54">
        <f ca="1">MAX(0,MIN(C88-$D$8,$D$10-SUM($H$15:H87)))</f>
        <v>0</v>
      </c>
      <c r="I88" s="64"/>
      <c r="J88" s="66"/>
      <c r="M88">
        <v>5382.8166161312292</v>
      </c>
    </row>
    <row r="89" spans="1:13" x14ac:dyDescent="0.45">
      <c r="A89" s="13" t="s">
        <v>7</v>
      </c>
      <c r="B89" s="14">
        <f t="shared" si="7"/>
        <v>13</v>
      </c>
      <c r="C89" s="57">
        <f t="shared" ca="1" si="11"/>
        <v>169</v>
      </c>
      <c r="D89" s="63">
        <f t="shared" ca="1" si="8"/>
        <v>1.5168967963882134</v>
      </c>
      <c r="E89" s="64">
        <f t="shared" ca="1" si="9"/>
        <v>256.35555858960805</v>
      </c>
      <c r="F89" s="65">
        <f t="shared" ca="1" si="12"/>
        <v>169</v>
      </c>
      <c r="G89" s="54">
        <f t="shared" ca="1" si="10"/>
        <v>1.5168967963882134</v>
      </c>
      <c r="H89" s="54">
        <f ca="1">MAX(0,MIN(C89-$D$8,$D$10-SUM($H$15:H88)))</f>
        <v>0</v>
      </c>
      <c r="I89" s="64"/>
      <c r="J89" s="66"/>
      <c r="M89">
        <v>9164.7900088800998</v>
      </c>
    </row>
    <row r="90" spans="1:13" x14ac:dyDescent="0.45">
      <c r="A90" s="13" t="s">
        <v>7</v>
      </c>
      <c r="B90" s="14">
        <f t="shared" si="7"/>
        <v>14</v>
      </c>
      <c r="C90" s="57">
        <f t="shared" ca="1" si="11"/>
        <v>226</v>
      </c>
      <c r="D90" s="63">
        <f t="shared" ca="1" si="8"/>
        <v>3.9222546986062659</v>
      </c>
      <c r="E90" s="64">
        <f t="shared" ca="1" si="9"/>
        <v>886.42956188501603</v>
      </c>
      <c r="F90" s="65">
        <f t="shared" ca="1" si="12"/>
        <v>181</v>
      </c>
      <c r="G90" s="54">
        <f t="shared" ca="1" si="10"/>
        <v>1.8527419309528894</v>
      </c>
      <c r="H90" s="54">
        <f ca="1">MAX(0,MIN(C90-$D$8,$D$10-SUM($H$15:H89)))</f>
        <v>45</v>
      </c>
      <c r="I90" s="64"/>
      <c r="J90" s="66"/>
      <c r="M90">
        <v>2862.0716892773016</v>
      </c>
    </row>
    <row r="91" spans="1:13" x14ac:dyDescent="0.45">
      <c r="A91" s="13" t="s">
        <v>7</v>
      </c>
      <c r="B91" s="14">
        <f t="shared" si="7"/>
        <v>15</v>
      </c>
      <c r="C91" s="57">
        <f t="shared" ca="1" si="11"/>
        <v>64</v>
      </c>
      <c r="D91" s="63">
        <f t="shared" ca="1" si="8"/>
        <v>1</v>
      </c>
      <c r="E91" s="64">
        <f t="shared" ca="1" si="9"/>
        <v>64</v>
      </c>
      <c r="F91" s="65">
        <f t="shared" ca="1" si="12"/>
        <v>64</v>
      </c>
      <c r="G91" s="54">
        <f t="shared" ca="1" si="10"/>
        <v>1</v>
      </c>
      <c r="H91" s="54">
        <f ca="1">MAX(0,MIN(C91-$D$8,$D$10-SUM($H$15:H90)))</f>
        <v>0</v>
      </c>
      <c r="I91" s="64"/>
      <c r="J91" s="66"/>
      <c r="M91">
        <v>3163.1642010199903</v>
      </c>
    </row>
    <row r="92" spans="1:13" x14ac:dyDescent="0.45">
      <c r="A92" s="13" t="s">
        <v>7</v>
      </c>
      <c r="B92" s="14">
        <f t="shared" si="7"/>
        <v>16</v>
      </c>
      <c r="C92" s="57">
        <f t="shared" ca="1" si="11"/>
        <v>106</v>
      </c>
      <c r="D92" s="63">
        <f t="shared" ca="1" si="8"/>
        <v>1</v>
      </c>
      <c r="E92" s="64">
        <f t="shared" ca="1" si="9"/>
        <v>106</v>
      </c>
      <c r="F92" s="65">
        <f t="shared" ca="1" si="12"/>
        <v>106</v>
      </c>
      <c r="G92" s="54">
        <f t="shared" ca="1" si="10"/>
        <v>1</v>
      </c>
      <c r="H92" s="54">
        <f ca="1">MAX(0,MIN(C92-$D$8,$D$10-SUM($H$15:H91)))</f>
        <v>0</v>
      </c>
      <c r="I92" s="64"/>
      <c r="J92" s="66"/>
      <c r="M92">
        <v>4502.7976337276195</v>
      </c>
    </row>
    <row r="93" spans="1:13" x14ac:dyDescent="0.45">
      <c r="A93" s="13" t="s">
        <v>7</v>
      </c>
      <c r="B93" s="14">
        <f t="shared" si="7"/>
        <v>17</v>
      </c>
      <c r="C93" s="57">
        <f t="shared" ca="1" si="11"/>
        <v>147</v>
      </c>
      <c r="D93" s="63">
        <f t="shared" ca="1" si="8"/>
        <v>1.0512710963760241</v>
      </c>
      <c r="E93" s="64">
        <f t="shared" ca="1" si="9"/>
        <v>154.53685116727556</v>
      </c>
      <c r="F93" s="65">
        <f t="shared" ca="1" si="12"/>
        <v>147</v>
      </c>
      <c r="G93" s="54">
        <f t="shared" ca="1" si="10"/>
        <v>1.0512710963760241</v>
      </c>
      <c r="H93" s="54">
        <f ca="1">MAX(0,MIN(C93-$D$8,$D$10-SUM($H$15:H92)))</f>
        <v>0</v>
      </c>
      <c r="I93" s="64"/>
      <c r="J93" s="66"/>
      <c r="M93">
        <v>7921.0020345005396</v>
      </c>
    </row>
    <row r="94" spans="1:13" x14ac:dyDescent="0.45">
      <c r="A94" s="13" t="s">
        <v>7</v>
      </c>
      <c r="B94" s="14">
        <f t="shared" si="7"/>
        <v>18</v>
      </c>
      <c r="C94" s="57">
        <f t="shared" ca="1" si="11"/>
        <v>197</v>
      </c>
      <c r="D94" s="63">
        <f t="shared" ca="1" si="8"/>
        <v>2.4189494475536986</v>
      </c>
      <c r="E94" s="64">
        <f t="shared" ca="1" si="9"/>
        <v>476.53304116807863</v>
      </c>
      <c r="F94" s="65">
        <f t="shared" ca="1" si="12"/>
        <v>181</v>
      </c>
      <c r="G94" s="54">
        <f t="shared" ca="1" si="10"/>
        <v>1.8527419309528894</v>
      </c>
      <c r="H94" s="54">
        <f ca="1">MAX(0,MIN(C94-$D$8,$D$10-SUM($H$15:H93)))</f>
        <v>16</v>
      </c>
      <c r="I94" s="64"/>
      <c r="J94" s="66"/>
      <c r="M94">
        <v>4491.4768963264614</v>
      </c>
    </row>
    <row r="95" spans="1:13" x14ac:dyDescent="0.45">
      <c r="A95" s="13" t="s">
        <v>7</v>
      </c>
      <c r="B95" s="14">
        <f t="shared" si="7"/>
        <v>19</v>
      </c>
      <c r="C95" s="57">
        <f t="shared" ca="1" si="11"/>
        <v>161</v>
      </c>
      <c r="D95" s="63">
        <f t="shared" ca="1" si="8"/>
        <v>1.3275476039406868</v>
      </c>
      <c r="E95" s="64">
        <f t="shared" ca="1" si="9"/>
        <v>213.73516423445056</v>
      </c>
      <c r="F95" s="65">
        <f t="shared" ca="1" si="12"/>
        <v>161</v>
      </c>
      <c r="G95" s="54">
        <f t="shared" ca="1" si="10"/>
        <v>1.3275476039406868</v>
      </c>
      <c r="H95" s="54">
        <f ca="1">MAX(0,MIN(C95-$D$8,$D$10-SUM($H$15:H94)))</f>
        <v>0</v>
      </c>
      <c r="I95" s="64"/>
      <c r="J95" s="66"/>
      <c r="M95">
        <v>10951.406596017761</v>
      </c>
    </row>
    <row r="96" spans="1:13" x14ac:dyDescent="0.45">
      <c r="A96" s="13" t="s">
        <v>7</v>
      </c>
      <c r="B96" s="14">
        <f t="shared" si="7"/>
        <v>20</v>
      </c>
      <c r="C96" s="57">
        <f t="shared" ca="1" si="11"/>
        <v>51</v>
      </c>
      <c r="D96" s="63">
        <f t="shared" ca="1" si="8"/>
        <v>1</v>
      </c>
      <c r="E96" s="64">
        <f t="shared" ca="1" si="9"/>
        <v>51</v>
      </c>
      <c r="F96" s="65">
        <f t="shared" ca="1" si="12"/>
        <v>51</v>
      </c>
      <c r="G96" s="54">
        <f t="shared" ca="1" si="10"/>
        <v>1</v>
      </c>
      <c r="H96" s="54">
        <f ca="1">MAX(0,MIN(C96-$D$8,$D$10-SUM($H$15:H95)))</f>
        <v>0</v>
      </c>
      <c r="I96" s="64"/>
      <c r="J96" s="66"/>
      <c r="M96">
        <v>4846.35266399803</v>
      </c>
    </row>
    <row r="97" spans="1:13" x14ac:dyDescent="0.45">
      <c r="A97" s="13" t="s">
        <v>7</v>
      </c>
      <c r="B97" s="14">
        <f t="shared" si="7"/>
        <v>21</v>
      </c>
      <c r="C97" s="57">
        <f t="shared" ca="1" si="11"/>
        <v>87</v>
      </c>
      <c r="D97" s="63">
        <f t="shared" ca="1" si="8"/>
        <v>1</v>
      </c>
      <c r="E97" s="64">
        <f t="shared" ca="1" si="9"/>
        <v>87</v>
      </c>
      <c r="F97" s="65">
        <f t="shared" ca="1" si="12"/>
        <v>87</v>
      </c>
      <c r="G97" s="54">
        <f t="shared" ca="1" si="10"/>
        <v>1</v>
      </c>
      <c r="H97" s="54">
        <f ca="1">MAX(0,MIN(C97-$D$8,$D$10-SUM($H$15:H96)))</f>
        <v>0</v>
      </c>
      <c r="I97" s="64"/>
      <c r="J97" s="66"/>
      <c r="M97">
        <v>14064.773088797021</v>
      </c>
    </row>
    <row r="98" spans="1:13" x14ac:dyDescent="0.45">
      <c r="A98" s="13" t="s">
        <v>7</v>
      </c>
      <c r="B98" s="14">
        <f t="shared" si="7"/>
        <v>22</v>
      </c>
      <c r="C98" s="57">
        <f t="shared" ca="1" si="11"/>
        <v>186</v>
      </c>
      <c r="D98" s="63">
        <f t="shared" ca="1" si="8"/>
        <v>2.0137527074704766</v>
      </c>
      <c r="E98" s="64">
        <f t="shared" ca="1" si="9"/>
        <v>374.55800358950864</v>
      </c>
      <c r="F98" s="65">
        <f t="shared" ca="1" si="12"/>
        <v>181</v>
      </c>
      <c r="G98" s="54">
        <f t="shared" ca="1" si="10"/>
        <v>1.8527419309528894</v>
      </c>
      <c r="H98" s="54">
        <f ca="1">MAX(0,MIN(C98-$D$8,$D$10-SUM($H$15:H97)))</f>
        <v>5</v>
      </c>
      <c r="I98" s="64"/>
      <c r="J98" s="66"/>
      <c r="M98">
        <v>4706.1424390430475</v>
      </c>
    </row>
    <row r="99" spans="1:13" x14ac:dyDescent="0.45">
      <c r="A99" s="13" t="s">
        <v>7</v>
      </c>
      <c r="B99" s="14">
        <f t="shared" si="7"/>
        <v>23</v>
      </c>
      <c r="C99" s="57">
        <f t="shared" ca="1" si="11"/>
        <v>47</v>
      </c>
      <c r="D99" s="63">
        <f t="shared" ca="1" si="8"/>
        <v>1</v>
      </c>
      <c r="E99" s="64">
        <f t="shared" ca="1" si="9"/>
        <v>47</v>
      </c>
      <c r="F99" s="65">
        <f t="shared" ca="1" si="12"/>
        <v>47</v>
      </c>
      <c r="G99" s="54">
        <f t="shared" ca="1" si="10"/>
        <v>1</v>
      </c>
      <c r="H99" s="54">
        <f ca="1">MAX(0,MIN(C99-$D$8,$D$10-SUM($H$15:H98)))</f>
        <v>0</v>
      </c>
      <c r="I99" s="64"/>
      <c r="J99" s="66"/>
      <c r="M99">
        <v>13521.056689032444</v>
      </c>
    </row>
    <row r="100" spans="1:13" x14ac:dyDescent="0.45">
      <c r="A100" s="13" t="s">
        <v>7</v>
      </c>
      <c r="B100" s="14">
        <f t="shared" si="7"/>
        <v>24</v>
      </c>
      <c r="C100" s="57">
        <f t="shared" ca="1" si="11"/>
        <v>160</v>
      </c>
      <c r="D100" s="63">
        <f t="shared" ca="1" si="8"/>
        <v>1.3056051720649522</v>
      </c>
      <c r="E100" s="64">
        <f t="shared" ca="1" si="9"/>
        <v>208.89682753039236</v>
      </c>
      <c r="F100" s="65">
        <f t="shared" ca="1" si="12"/>
        <v>160</v>
      </c>
      <c r="G100" s="54">
        <f t="shared" ca="1" si="10"/>
        <v>1.3056051720649522</v>
      </c>
      <c r="H100" s="54">
        <f ca="1">MAX(0,MIN(C100-$D$8,$D$10-SUM($H$15:H99)))</f>
        <v>0</v>
      </c>
      <c r="I100" s="64"/>
      <c r="J100" s="66"/>
      <c r="M100">
        <v>-359.5718719811739</v>
      </c>
    </row>
    <row r="101" spans="1:13" x14ac:dyDescent="0.45">
      <c r="A101" s="13" t="s">
        <v>7</v>
      </c>
      <c r="B101" s="14">
        <f t="shared" si="7"/>
        <v>25</v>
      </c>
      <c r="C101" s="57">
        <f t="shared" ca="1" si="11"/>
        <v>171</v>
      </c>
      <c r="D101" s="63">
        <f t="shared" ca="1" si="8"/>
        <v>1.5683121854901689</v>
      </c>
      <c r="E101" s="64">
        <f t="shared" ca="1" si="9"/>
        <v>268.18138371881889</v>
      </c>
      <c r="F101" s="65">
        <f t="shared" ca="1" si="12"/>
        <v>171</v>
      </c>
      <c r="G101" s="54">
        <f t="shared" ca="1" si="10"/>
        <v>1.5683121854901689</v>
      </c>
      <c r="H101" s="54">
        <f ca="1">MAX(0,MIN(C101-$D$8,$D$10-SUM($H$15:H100)))</f>
        <v>0</v>
      </c>
      <c r="I101" s="64"/>
      <c r="J101" s="66"/>
      <c r="M101">
        <v>4018.5116126555549</v>
      </c>
    </row>
    <row r="102" spans="1:13" x14ac:dyDescent="0.45">
      <c r="A102" s="13" t="s">
        <v>7</v>
      </c>
      <c r="B102" s="14">
        <f t="shared" si="7"/>
        <v>26</v>
      </c>
      <c r="C102" s="57">
        <f t="shared" ca="1" si="11"/>
        <v>103</v>
      </c>
      <c r="D102" s="63">
        <f t="shared" ca="1" si="8"/>
        <v>1</v>
      </c>
      <c r="E102" s="64">
        <f t="shared" ca="1" si="9"/>
        <v>103</v>
      </c>
      <c r="F102" s="65">
        <f t="shared" ca="1" si="12"/>
        <v>103</v>
      </c>
      <c r="G102" s="54">
        <f t="shared" ca="1" si="10"/>
        <v>1</v>
      </c>
      <c r="H102" s="54">
        <f ca="1">MAX(0,MIN(C102-$D$8,$D$10-SUM($H$15:H101)))</f>
        <v>0</v>
      </c>
      <c r="I102" s="64"/>
      <c r="J102" s="66"/>
      <c r="M102">
        <v>6091.8213242757192</v>
      </c>
    </row>
    <row r="103" spans="1:13" x14ac:dyDescent="0.45">
      <c r="A103" s="13" t="s">
        <v>7</v>
      </c>
      <c r="B103" s="14">
        <f t="shared" si="7"/>
        <v>27</v>
      </c>
      <c r="C103" s="57">
        <f t="shared" ca="1" si="11"/>
        <v>28</v>
      </c>
      <c r="D103" s="63">
        <f t="shared" ca="1" si="8"/>
        <v>1</v>
      </c>
      <c r="E103" s="64">
        <f t="shared" ca="1" si="9"/>
        <v>28</v>
      </c>
      <c r="F103" s="65">
        <f t="shared" ca="1" si="12"/>
        <v>28</v>
      </c>
      <c r="G103" s="54">
        <f t="shared" ca="1" si="10"/>
        <v>1</v>
      </c>
      <c r="H103" s="54">
        <f ca="1">MAX(0,MIN(C103-$D$8,$D$10-SUM($H$15:H102)))</f>
        <v>0</v>
      </c>
      <c r="I103" s="64"/>
      <c r="J103" s="66"/>
      <c r="M103">
        <v>1603.1058458915322</v>
      </c>
    </row>
    <row r="104" spans="1:13" x14ac:dyDescent="0.45">
      <c r="A104" s="13" t="s">
        <v>7</v>
      </c>
      <c r="B104" s="14">
        <f t="shared" si="7"/>
        <v>28</v>
      </c>
      <c r="C104" s="57">
        <f t="shared" ca="1" si="11"/>
        <v>151</v>
      </c>
      <c r="D104" s="63">
        <f t="shared" ca="1" si="8"/>
        <v>1.1237447856581144</v>
      </c>
      <c r="E104" s="64">
        <f t="shared" ca="1" si="9"/>
        <v>169.68546263437528</v>
      </c>
      <c r="F104" s="65">
        <f t="shared" ca="1" si="12"/>
        <v>151</v>
      </c>
      <c r="G104" s="54">
        <f t="shared" ca="1" si="10"/>
        <v>1.1237447856581144</v>
      </c>
      <c r="H104" s="54">
        <f ca="1">MAX(0,MIN(C104-$D$8,$D$10-SUM($H$15:H103)))</f>
        <v>0</v>
      </c>
      <c r="I104" s="64"/>
      <c r="J104" s="66"/>
      <c r="M104">
        <v>2422.5949696188763</v>
      </c>
    </row>
    <row r="105" spans="1:13" x14ac:dyDescent="0.45">
      <c r="A105" s="68" t="s">
        <v>7</v>
      </c>
      <c r="B105" s="69">
        <f t="shared" si="7"/>
        <v>29</v>
      </c>
      <c r="C105" s="70">
        <f t="shared" ca="1" si="11"/>
        <v>236</v>
      </c>
      <c r="D105" s="71">
        <f t="shared" ca="1" si="8"/>
        <v>4.6335964301097183</v>
      </c>
      <c r="E105" s="72">
        <f t="shared" ca="1" si="9"/>
        <v>1093.5287575058935</v>
      </c>
      <c r="F105" s="73">
        <f t="shared" ca="1" si="12"/>
        <v>181</v>
      </c>
      <c r="G105" s="55">
        <f t="shared" ca="1" si="10"/>
        <v>1.8527419309528894</v>
      </c>
      <c r="H105" s="55">
        <f ca="1">MAX(0,MIN(C105-$D$8,$D$10-SUM($H$15:H104)))</f>
        <v>55</v>
      </c>
      <c r="I105" s="72"/>
      <c r="J105" s="74"/>
      <c r="M105">
        <v>6364.6740157102322</v>
      </c>
    </row>
    <row r="106" spans="1:13" x14ac:dyDescent="0.45">
      <c r="A106" s="15"/>
      <c r="B106" s="15"/>
      <c r="C106" s="67"/>
      <c r="D106" s="67"/>
      <c r="E106" s="56">
        <f t="shared" ref="E106:H106" ca="1" si="13">SUM(E15:E105)</f>
        <v>32007.839508962483</v>
      </c>
      <c r="F106" s="56">
        <f t="shared" ca="1" si="13"/>
        <v>12257</v>
      </c>
      <c r="G106" s="56"/>
      <c r="H106" s="56">
        <f t="shared" ca="1" si="13"/>
        <v>964</v>
      </c>
      <c r="I106" s="56">
        <f ca="1">SUMPRODUCT(F15:F105,G15:G105)+D10*7.5</f>
        <v>25169.428717641524</v>
      </c>
      <c r="J106" s="56">
        <f ca="1">E106-I106</f>
        <v>6838.4107913209591</v>
      </c>
      <c r="M106">
        <v>12256.891167347716</v>
      </c>
    </row>
    <row r="107" spans="1:13" x14ac:dyDescent="0.45">
      <c r="H107" s="1"/>
      <c r="M107">
        <v>2718.258044303464</v>
      </c>
    </row>
    <row r="108" spans="1:13" x14ac:dyDescent="0.45">
      <c r="H108" s="1"/>
      <c r="M108">
        <v>3762.0570562987014</v>
      </c>
    </row>
    <row r="109" spans="1:13" x14ac:dyDescent="0.45">
      <c r="H109" s="1"/>
      <c r="M109">
        <v>5015.8407434670771</v>
      </c>
    </row>
    <row r="110" spans="1:13" x14ac:dyDescent="0.45">
      <c r="H110" s="1"/>
      <c r="M110">
        <v>11445.573639023169</v>
      </c>
    </row>
    <row r="111" spans="1:13" x14ac:dyDescent="0.45">
      <c r="A111" s="2"/>
      <c r="B111" s="2"/>
      <c r="C111" s="2"/>
      <c r="D111" s="1"/>
      <c r="E111" s="1"/>
      <c r="F111" s="1"/>
      <c r="G111" s="1"/>
      <c r="H111" s="1"/>
      <c r="M111">
        <v>-1155.7252081997322</v>
      </c>
    </row>
    <row r="112" spans="1:13" x14ac:dyDescent="0.45">
      <c r="A112" s="1"/>
      <c r="B112" s="1"/>
      <c r="C112" s="1"/>
      <c r="D112" s="1"/>
      <c r="E112" s="1"/>
      <c r="F112" s="1"/>
      <c r="G112" s="1"/>
      <c r="H112" s="1"/>
      <c r="M112">
        <v>1502.7739871271915</v>
      </c>
    </row>
    <row r="113" spans="1:13" x14ac:dyDescent="0.45">
      <c r="A113" s="1"/>
      <c r="B113" s="1"/>
      <c r="C113" s="1"/>
      <c r="D113" s="1"/>
      <c r="E113" s="1"/>
      <c r="F113" s="1"/>
      <c r="G113" s="1"/>
      <c r="H113" s="1"/>
      <c r="M113">
        <v>-132.306906942551</v>
      </c>
    </row>
    <row r="114" spans="1:13" x14ac:dyDescent="0.45">
      <c r="A114" s="1"/>
      <c r="B114" s="1"/>
      <c r="C114" s="1"/>
      <c r="D114" s="1"/>
      <c r="E114" s="1"/>
      <c r="F114" s="1"/>
      <c r="G114" s="1"/>
      <c r="H114" s="1"/>
      <c r="M114">
        <v>7355.2774872863156</v>
      </c>
    </row>
    <row r="115" spans="1:13" x14ac:dyDescent="0.45">
      <c r="A115" s="1"/>
      <c r="B115" s="1"/>
      <c r="C115" s="1"/>
      <c r="D115" s="1"/>
      <c r="E115" s="1"/>
      <c r="F115" s="1"/>
      <c r="G115" s="1"/>
      <c r="H115" s="1"/>
      <c r="M115">
        <v>4721.1419734707197</v>
      </c>
    </row>
    <row r="116" spans="1:13" x14ac:dyDescent="0.45">
      <c r="A116" s="1"/>
      <c r="B116" s="1"/>
      <c r="C116" s="1"/>
      <c r="D116" s="1"/>
      <c r="E116" s="1"/>
      <c r="F116" s="1"/>
      <c r="G116" s="1"/>
      <c r="H116" s="1"/>
      <c r="M116">
        <v>8103.974730372207</v>
      </c>
    </row>
    <row r="117" spans="1:13" x14ac:dyDescent="0.45">
      <c r="A117" s="1"/>
      <c r="B117" s="1"/>
      <c r="C117" s="1"/>
      <c r="D117" s="1"/>
      <c r="E117" s="1"/>
      <c r="F117" s="1"/>
      <c r="G117" s="1"/>
      <c r="H117" s="1"/>
      <c r="M117">
        <v>6711.3495629236786</v>
      </c>
    </row>
    <row r="118" spans="1:13" x14ac:dyDescent="0.45">
      <c r="A118" s="1"/>
      <c r="B118" s="1"/>
      <c r="C118" s="1"/>
      <c r="D118" s="1"/>
      <c r="E118" s="1"/>
      <c r="F118" s="1"/>
      <c r="G118" s="1"/>
      <c r="H118" s="1"/>
      <c r="M118">
        <v>3757.2787567042651</v>
      </c>
    </row>
    <row r="119" spans="1:13" x14ac:dyDescent="0.45">
      <c r="A119" s="1"/>
      <c r="B119" s="1"/>
      <c r="C119" s="1"/>
      <c r="D119" s="1"/>
      <c r="E119" s="1"/>
      <c r="F119" s="1"/>
      <c r="G119" s="1"/>
      <c r="H119" s="1"/>
      <c r="M119">
        <v>5514.4368010504368</v>
      </c>
    </row>
    <row r="120" spans="1:13" x14ac:dyDescent="0.45">
      <c r="A120" s="1"/>
      <c r="B120" s="1"/>
      <c r="C120" s="1"/>
      <c r="D120" s="1"/>
      <c r="E120" s="1"/>
      <c r="F120" s="1"/>
      <c r="G120" s="1"/>
      <c r="H120" s="1"/>
      <c r="M120">
        <v>1608.9588962012567</v>
      </c>
    </row>
    <row r="121" spans="1:13" x14ac:dyDescent="0.45">
      <c r="A121" s="1"/>
      <c r="B121" s="1"/>
      <c r="C121" s="1"/>
      <c r="D121" s="1"/>
      <c r="E121" s="1"/>
      <c r="F121" s="1"/>
      <c r="G121" s="1"/>
      <c r="H121" s="1"/>
      <c r="M121">
        <v>4497.7327334012443</v>
      </c>
    </row>
    <row r="122" spans="1:13" x14ac:dyDescent="0.45">
      <c r="A122" s="1"/>
      <c r="B122" s="1"/>
      <c r="C122" s="1"/>
      <c r="D122" s="1"/>
      <c r="E122" s="1"/>
      <c r="F122" s="1"/>
      <c r="G122" s="1"/>
      <c r="H122" s="1"/>
      <c r="M122">
        <v>8016.6105499682089</v>
      </c>
    </row>
    <row r="123" spans="1:13" x14ac:dyDescent="0.45">
      <c r="A123" s="1"/>
      <c r="B123" s="1"/>
      <c r="C123" s="1"/>
      <c r="D123" s="1"/>
      <c r="E123" s="1"/>
      <c r="F123" s="1"/>
      <c r="G123" s="1"/>
      <c r="H123" s="1"/>
      <c r="M123">
        <v>3538.9820511664402</v>
      </c>
    </row>
    <row r="124" spans="1:13" x14ac:dyDescent="0.45">
      <c r="A124" s="1"/>
      <c r="B124" s="1"/>
      <c r="C124" s="1"/>
      <c r="D124" s="1"/>
      <c r="E124" s="1"/>
      <c r="F124" s="1"/>
      <c r="G124" s="1"/>
      <c r="H124" s="1"/>
      <c r="M124">
        <v>1768.7257298770346</v>
      </c>
    </row>
    <row r="125" spans="1:13" x14ac:dyDescent="0.45">
      <c r="A125" s="1"/>
      <c r="B125" s="1"/>
      <c r="C125" s="1"/>
      <c r="D125" s="1"/>
      <c r="E125" s="1"/>
      <c r="F125" s="1"/>
      <c r="G125" s="1"/>
      <c r="H125" s="1"/>
      <c r="M125">
        <v>18996.36879746239</v>
      </c>
    </row>
    <row r="126" spans="1:13" x14ac:dyDescent="0.45">
      <c r="A126" s="1"/>
      <c r="B126" s="1"/>
      <c r="C126" s="1"/>
      <c r="D126" s="1"/>
      <c r="E126" s="1"/>
      <c r="F126" s="1"/>
      <c r="G126" s="1"/>
      <c r="H126" s="1"/>
      <c r="M126">
        <v>1785.3175775870332</v>
      </c>
    </row>
    <row r="127" spans="1:13" x14ac:dyDescent="0.45">
      <c r="A127" s="1"/>
      <c r="B127" s="1"/>
      <c r="C127" s="1"/>
      <c r="D127" s="1"/>
      <c r="E127" s="1"/>
      <c r="F127" s="1"/>
      <c r="G127" s="1"/>
      <c r="H127" s="1"/>
      <c r="M127">
        <v>8704.4326274064115</v>
      </c>
    </row>
    <row r="128" spans="1:13" x14ac:dyDescent="0.45">
      <c r="A128" s="1"/>
      <c r="B128" s="1"/>
      <c r="C128" s="1"/>
      <c r="D128" s="1"/>
      <c r="E128" s="1"/>
      <c r="F128" s="1"/>
      <c r="G128" s="1"/>
      <c r="H128" s="1"/>
      <c r="M128">
        <v>575.00803096609889</v>
      </c>
    </row>
    <row r="129" spans="1:13" x14ac:dyDescent="0.45">
      <c r="A129" s="1"/>
      <c r="B129" s="1"/>
      <c r="C129" s="1"/>
      <c r="D129" s="1"/>
      <c r="E129" s="1"/>
      <c r="F129" s="1"/>
      <c r="G129" s="1"/>
      <c r="H129" s="1"/>
      <c r="M129">
        <v>483.4341108918743</v>
      </c>
    </row>
    <row r="130" spans="1:13" x14ac:dyDescent="0.45">
      <c r="A130" s="1"/>
      <c r="B130" s="1"/>
      <c r="C130" s="1"/>
      <c r="D130" s="1"/>
      <c r="E130" s="1"/>
      <c r="F130" s="1"/>
      <c r="G130" s="1"/>
      <c r="H130" s="1"/>
      <c r="M130">
        <v>3038.8747714330893</v>
      </c>
    </row>
    <row r="131" spans="1:13" x14ac:dyDescent="0.45">
      <c r="A131" s="1"/>
      <c r="B131" s="1"/>
      <c r="C131" s="1"/>
      <c r="D131" s="1"/>
      <c r="E131" s="1"/>
      <c r="F131" s="1"/>
      <c r="G131" s="1"/>
      <c r="H131" s="1"/>
      <c r="M131">
        <v>6508.4894918306891</v>
      </c>
    </row>
    <row r="132" spans="1:13" x14ac:dyDescent="0.45">
      <c r="A132" s="1"/>
      <c r="B132" s="1"/>
      <c r="C132" s="1"/>
      <c r="D132" s="1"/>
      <c r="E132" s="1"/>
      <c r="F132" s="1"/>
      <c r="G132" s="1"/>
      <c r="H132" s="1"/>
      <c r="M132">
        <v>11136.825412785169</v>
      </c>
    </row>
    <row r="133" spans="1:13" x14ac:dyDescent="0.45">
      <c r="A133" s="1"/>
      <c r="B133" s="1"/>
      <c r="C133" s="1"/>
      <c r="D133" s="1"/>
      <c r="E133" s="1"/>
      <c r="F133" s="1"/>
      <c r="G133" s="1"/>
      <c r="H133" s="1"/>
      <c r="M133">
        <v>9169.3667270655278</v>
      </c>
    </row>
    <row r="134" spans="1:13" x14ac:dyDescent="0.45">
      <c r="A134" s="1"/>
      <c r="B134" s="1"/>
      <c r="C134" s="1"/>
      <c r="D134" s="1"/>
      <c r="E134" s="1"/>
      <c r="F134" s="1"/>
      <c r="G134" s="1"/>
      <c r="H134" s="1"/>
      <c r="M134">
        <v>2242.1237129799738</v>
      </c>
    </row>
    <row r="135" spans="1:13" x14ac:dyDescent="0.45">
      <c r="A135" s="1"/>
      <c r="B135" s="1"/>
      <c r="C135" s="1"/>
      <c r="D135" s="1"/>
      <c r="E135" s="1"/>
      <c r="F135" s="1"/>
      <c r="G135" s="1"/>
      <c r="H135" s="1"/>
      <c r="M135">
        <v>2408.6535224935651</v>
      </c>
    </row>
    <row r="136" spans="1:13" x14ac:dyDescent="0.45">
      <c r="A136" s="1"/>
      <c r="B136" s="1"/>
      <c r="C136" s="1"/>
      <c r="D136" s="1"/>
      <c r="E136" s="1"/>
      <c r="F136" s="1"/>
      <c r="G136" s="1"/>
      <c r="H136" s="1"/>
      <c r="M136">
        <v>7611.5255833689116</v>
      </c>
    </row>
    <row r="137" spans="1:13" x14ac:dyDescent="0.45">
      <c r="A137" s="1"/>
      <c r="B137" s="1"/>
      <c r="C137" s="1"/>
      <c r="D137" s="1"/>
      <c r="E137" s="1"/>
      <c r="F137" s="1"/>
      <c r="G137" s="1"/>
      <c r="H137" s="1"/>
      <c r="M137">
        <v>9032.942193526731</v>
      </c>
    </row>
    <row r="138" spans="1:13" x14ac:dyDescent="0.45">
      <c r="A138" s="1"/>
      <c r="B138" s="1"/>
      <c r="C138" s="1"/>
      <c r="D138" s="1"/>
      <c r="E138" s="1"/>
      <c r="F138" s="1"/>
      <c r="G138" s="1"/>
      <c r="H138" s="1"/>
      <c r="M138">
        <v>10784.271946534638</v>
      </c>
    </row>
    <row r="139" spans="1:13" x14ac:dyDescent="0.45">
      <c r="A139" s="1"/>
      <c r="B139" s="1"/>
      <c r="C139" s="1"/>
      <c r="D139" s="1"/>
      <c r="E139" s="1"/>
      <c r="F139" s="1"/>
      <c r="G139" s="1"/>
      <c r="H139" s="1"/>
      <c r="M139">
        <v>8319.757840097649</v>
      </c>
    </row>
    <row r="140" spans="1:13" x14ac:dyDescent="0.45">
      <c r="A140" s="1"/>
      <c r="B140" s="1"/>
      <c r="C140" s="1"/>
      <c r="D140" s="1"/>
      <c r="E140" s="1"/>
      <c r="F140" s="1"/>
      <c r="G140" s="1"/>
      <c r="H140" s="1"/>
      <c r="M140">
        <v>5132.479055943244</v>
      </c>
    </row>
    <row r="141" spans="1:13" x14ac:dyDescent="0.45">
      <c r="A141" s="1"/>
      <c r="B141" s="1"/>
      <c r="C141" s="1"/>
      <c r="D141" s="1"/>
      <c r="E141" s="1"/>
      <c r="F141" s="1"/>
      <c r="G141" s="1"/>
      <c r="H141" s="1"/>
      <c r="M141">
        <v>16826.784875980833</v>
      </c>
    </row>
    <row r="142" spans="1:13" x14ac:dyDescent="0.45">
      <c r="A142" s="1"/>
      <c r="B142" s="1"/>
      <c r="C142" s="1"/>
      <c r="D142" s="1"/>
      <c r="E142" s="1"/>
      <c r="F142" s="1"/>
      <c r="G142" s="1"/>
      <c r="H142" s="1"/>
      <c r="M142">
        <v>10125.37462602742</v>
      </c>
    </row>
    <row r="143" spans="1:13" x14ac:dyDescent="0.45">
      <c r="A143" s="1"/>
      <c r="B143" s="1"/>
      <c r="C143" s="1"/>
      <c r="D143" s="1"/>
      <c r="E143" s="1"/>
      <c r="F143" s="1"/>
      <c r="G143" s="1"/>
      <c r="H143" s="1"/>
      <c r="M143">
        <v>3290.2643718129621</v>
      </c>
    </row>
    <row r="144" spans="1:13" x14ac:dyDescent="0.45">
      <c r="A144" s="1"/>
      <c r="B144" s="1"/>
      <c r="C144" s="1"/>
      <c r="D144" s="1"/>
      <c r="E144" s="1"/>
      <c r="F144" s="1"/>
      <c r="G144" s="1"/>
      <c r="H144" s="1"/>
      <c r="M144">
        <v>12580.53676334619</v>
      </c>
    </row>
    <row r="145" spans="1:13" x14ac:dyDescent="0.45">
      <c r="A145" s="1"/>
      <c r="B145" s="1"/>
      <c r="C145" s="1"/>
      <c r="D145" s="1"/>
      <c r="E145" s="1"/>
      <c r="F145" s="1"/>
      <c r="G145" s="1"/>
      <c r="H145" s="1"/>
      <c r="M145">
        <v>10618.343605403192</v>
      </c>
    </row>
    <row r="146" spans="1:13" x14ac:dyDescent="0.45">
      <c r="A146" s="1"/>
      <c r="B146" s="1"/>
      <c r="C146" s="1"/>
      <c r="D146" s="1"/>
      <c r="E146" s="1"/>
      <c r="F146" s="1"/>
      <c r="G146" s="1"/>
      <c r="H146" s="1"/>
      <c r="M146">
        <v>3424.2920597961602</v>
      </c>
    </row>
    <row r="147" spans="1:13" x14ac:dyDescent="0.45">
      <c r="A147" s="1"/>
      <c r="B147" s="1"/>
      <c r="C147" s="1"/>
      <c r="D147" s="1"/>
      <c r="E147" s="1"/>
      <c r="F147" s="1"/>
      <c r="G147" s="1"/>
      <c r="H147" s="1"/>
      <c r="M147">
        <v>6344.924799232529</v>
      </c>
    </row>
    <row r="148" spans="1:13" x14ac:dyDescent="0.45">
      <c r="A148" s="1"/>
      <c r="B148" s="1"/>
      <c r="C148" s="1"/>
      <c r="D148" s="1"/>
      <c r="E148" s="1"/>
      <c r="F148" s="1"/>
      <c r="G148" s="1"/>
      <c r="H148" s="1"/>
      <c r="M148">
        <v>928.3222459176468</v>
      </c>
    </row>
    <row r="149" spans="1:13" x14ac:dyDescent="0.45">
      <c r="A149" s="1"/>
      <c r="B149" s="1"/>
      <c r="C149" s="1"/>
      <c r="D149" s="1"/>
      <c r="E149" s="1"/>
      <c r="F149" s="1"/>
      <c r="G149" s="1"/>
      <c r="H149" s="1"/>
      <c r="M149">
        <v>6105.2382671735759</v>
      </c>
    </row>
    <row r="150" spans="1:13" x14ac:dyDescent="0.45">
      <c r="A150" s="1"/>
      <c r="B150" s="1"/>
      <c r="C150" s="1"/>
      <c r="D150" s="1"/>
      <c r="E150" s="1"/>
      <c r="F150" s="1"/>
      <c r="G150" s="1"/>
      <c r="H150" s="1"/>
      <c r="M150">
        <v>6758.572337521895</v>
      </c>
    </row>
    <row r="151" spans="1:13" x14ac:dyDescent="0.45">
      <c r="A151" s="1"/>
      <c r="B151" s="1"/>
      <c r="C151" s="1"/>
      <c r="D151" s="1"/>
      <c r="E151" s="1"/>
      <c r="F151" s="1"/>
      <c r="G151" s="1"/>
      <c r="H151" s="1"/>
      <c r="M151">
        <v>2249.3280703076125</v>
      </c>
    </row>
    <row r="152" spans="1:13" x14ac:dyDescent="0.45">
      <c r="A152" s="1"/>
      <c r="B152" s="1"/>
      <c r="C152" s="1"/>
      <c r="D152" s="1"/>
      <c r="E152" s="1"/>
      <c r="F152" s="1"/>
      <c r="G152" s="1"/>
      <c r="H152" s="1"/>
      <c r="M152">
        <v>9041.7896645464352</v>
      </c>
    </row>
    <row r="153" spans="1:13" x14ac:dyDescent="0.45">
      <c r="A153" s="1"/>
      <c r="B153" s="1"/>
      <c r="C153" s="1"/>
      <c r="D153" s="1"/>
      <c r="E153" s="1"/>
      <c r="F153" s="1"/>
      <c r="G153" s="1"/>
      <c r="H153" s="1"/>
      <c r="M153">
        <v>3287.7281002387608</v>
      </c>
    </row>
    <row r="154" spans="1:13" x14ac:dyDescent="0.45">
      <c r="A154" s="1"/>
      <c r="B154" s="1"/>
      <c r="C154" s="1"/>
      <c r="D154" s="1"/>
      <c r="E154" s="1"/>
      <c r="F154" s="1"/>
      <c r="G154" s="1"/>
      <c r="H154" s="1"/>
      <c r="M154">
        <v>2824.917471185825</v>
      </c>
    </row>
    <row r="155" spans="1:13" x14ac:dyDescent="0.45">
      <c r="A155" s="1"/>
      <c r="B155" s="1"/>
      <c r="C155" s="1"/>
      <c r="D155" s="1"/>
      <c r="E155" s="1"/>
      <c r="F155" s="1"/>
      <c r="G155" s="1"/>
      <c r="H155" s="1"/>
      <c r="M155">
        <v>1648.3191223384092</v>
      </c>
    </row>
    <row r="156" spans="1:13" x14ac:dyDescent="0.45">
      <c r="A156" s="1"/>
      <c r="B156" s="1"/>
      <c r="C156" s="1"/>
      <c r="D156" s="1"/>
      <c r="E156" s="1"/>
      <c r="F156" s="1"/>
      <c r="G156" s="1"/>
      <c r="H156" s="1"/>
      <c r="M156">
        <v>11444.021377477671</v>
      </c>
    </row>
    <row r="157" spans="1:13" x14ac:dyDescent="0.45">
      <c r="A157" s="1"/>
      <c r="B157" s="1"/>
      <c r="C157" s="1"/>
      <c r="D157" s="1"/>
      <c r="E157" s="1"/>
      <c r="F157" s="1"/>
      <c r="G157" s="1"/>
      <c r="H157" s="1"/>
      <c r="M157">
        <v>7421.5922899165853</v>
      </c>
    </row>
    <row r="158" spans="1:13" x14ac:dyDescent="0.45">
      <c r="A158" s="1"/>
      <c r="B158" s="1"/>
      <c r="C158" s="1"/>
      <c r="D158" s="1"/>
      <c r="E158" s="1"/>
      <c r="F158" s="1"/>
      <c r="G158" s="1"/>
      <c r="H158" s="1"/>
      <c r="M158">
        <v>4289.072669148336</v>
      </c>
    </row>
    <row r="159" spans="1:13" x14ac:dyDescent="0.45">
      <c r="A159" s="1"/>
      <c r="B159" s="1"/>
      <c r="C159" s="1"/>
      <c r="D159" s="1"/>
      <c r="E159" s="1"/>
      <c r="F159" s="1"/>
      <c r="G159" s="1"/>
      <c r="H159" s="1"/>
      <c r="M159">
        <v>989.78068439217532</v>
      </c>
    </row>
    <row r="160" spans="1:13" x14ac:dyDescent="0.45">
      <c r="A160" s="1"/>
      <c r="B160" s="1"/>
      <c r="C160" s="1"/>
      <c r="D160" s="1"/>
      <c r="E160" s="1"/>
      <c r="F160" s="1"/>
      <c r="G160" s="1"/>
      <c r="H160" s="1"/>
      <c r="M160">
        <v>2933.3062123232412</v>
      </c>
    </row>
    <row r="161" spans="1:13" x14ac:dyDescent="0.45">
      <c r="A161" s="1"/>
      <c r="B161" s="1"/>
      <c r="C161" s="1"/>
      <c r="D161" s="1"/>
      <c r="E161" s="1"/>
      <c r="F161" s="1"/>
      <c r="G161" s="1"/>
      <c r="H161" s="1"/>
      <c r="M161">
        <v>4597.5922705258818</v>
      </c>
    </row>
    <row r="162" spans="1:13" x14ac:dyDescent="0.45">
      <c r="A162" s="1"/>
      <c r="B162" s="1"/>
      <c r="C162" s="1"/>
      <c r="D162" s="1"/>
      <c r="E162" s="1"/>
      <c r="F162" s="1"/>
      <c r="G162" s="1"/>
      <c r="H162" s="1"/>
      <c r="M162">
        <v>8205.6227013681055</v>
      </c>
    </row>
    <row r="163" spans="1:13" x14ac:dyDescent="0.45">
      <c r="A163" s="1"/>
      <c r="B163" s="1"/>
      <c r="C163" s="1"/>
      <c r="D163" s="1"/>
      <c r="E163" s="1"/>
      <c r="F163" s="1"/>
      <c r="G163" s="1"/>
      <c r="H163" s="1"/>
      <c r="M163">
        <v>14226.704932704608</v>
      </c>
    </row>
    <row r="164" spans="1:13" x14ac:dyDescent="0.45">
      <c r="A164" s="1"/>
      <c r="B164" s="1"/>
      <c r="C164" s="1"/>
      <c r="D164" s="1"/>
      <c r="E164" s="1"/>
      <c r="F164" s="1"/>
      <c r="G164" s="1"/>
      <c r="H164" s="1"/>
      <c r="M164">
        <v>13218.080126139906</v>
      </c>
    </row>
    <row r="165" spans="1:13" x14ac:dyDescent="0.45">
      <c r="A165" s="1"/>
      <c r="B165" s="1"/>
      <c r="C165" s="1"/>
      <c r="D165" s="1"/>
      <c r="E165" s="1"/>
      <c r="F165" s="1"/>
      <c r="G165" s="1"/>
      <c r="H165" s="1"/>
      <c r="M165">
        <v>2618.9583915156836</v>
      </c>
    </row>
    <row r="166" spans="1:13" x14ac:dyDescent="0.45">
      <c r="A166" s="1"/>
      <c r="B166" s="1"/>
      <c r="C166" s="1"/>
      <c r="D166" s="1"/>
      <c r="E166" s="1"/>
      <c r="F166" s="1"/>
      <c r="G166" s="1"/>
      <c r="H166" s="1"/>
      <c r="M166">
        <v>4551.7288660694176</v>
      </c>
    </row>
    <row r="167" spans="1:13" x14ac:dyDescent="0.45">
      <c r="A167" s="1"/>
      <c r="B167" s="1"/>
      <c r="C167" s="1"/>
      <c r="D167" s="1"/>
      <c r="E167" s="1"/>
      <c r="F167" s="1"/>
      <c r="G167" s="1"/>
      <c r="H167" s="1"/>
      <c r="M167">
        <v>6813.1566410267988</v>
      </c>
    </row>
    <row r="168" spans="1:13" x14ac:dyDescent="0.45">
      <c r="A168" s="1"/>
      <c r="B168" s="1"/>
      <c r="C168" s="1"/>
      <c r="D168" s="1"/>
      <c r="E168" s="1"/>
      <c r="F168" s="1"/>
      <c r="G168" s="1"/>
      <c r="H168" s="1"/>
      <c r="M168">
        <v>8067.9701484142352</v>
      </c>
    </row>
    <row r="169" spans="1:13" x14ac:dyDescent="0.45">
      <c r="A169" s="1"/>
      <c r="B169" s="1"/>
      <c r="C169" s="1"/>
      <c r="D169" s="1"/>
      <c r="E169" s="1"/>
      <c r="F169" s="1"/>
      <c r="G169" s="1"/>
      <c r="H169" s="1"/>
      <c r="M169">
        <v>6808.9777043949325</v>
      </c>
    </row>
    <row r="170" spans="1:13" x14ac:dyDescent="0.45">
      <c r="A170" s="1"/>
      <c r="B170" s="1"/>
      <c r="C170" s="1"/>
      <c r="D170" s="1"/>
      <c r="E170" s="1"/>
      <c r="F170" s="1"/>
      <c r="G170" s="1"/>
      <c r="H170" s="1"/>
      <c r="M170">
        <v>-2524.6126159783926</v>
      </c>
    </row>
    <row r="171" spans="1:13" x14ac:dyDescent="0.45">
      <c r="A171" s="1"/>
      <c r="B171" s="1"/>
      <c r="C171" s="1"/>
      <c r="D171" s="1"/>
      <c r="E171" s="1"/>
      <c r="F171" s="1"/>
      <c r="G171" s="1"/>
      <c r="H171" s="1"/>
      <c r="M171">
        <v>12738.624142205546</v>
      </c>
    </row>
    <row r="172" spans="1:13" x14ac:dyDescent="0.45">
      <c r="A172" s="1"/>
      <c r="B172" s="1"/>
      <c r="C172" s="1"/>
      <c r="D172" s="1"/>
      <c r="E172" s="1"/>
      <c r="F172" s="1"/>
      <c r="G172" s="1"/>
      <c r="H172" s="1"/>
      <c r="M172">
        <v>5508.1807834750543</v>
      </c>
    </row>
    <row r="173" spans="1:13" x14ac:dyDescent="0.45">
      <c r="A173" s="1"/>
      <c r="B173" s="1"/>
      <c r="C173" s="1"/>
      <c r="D173" s="1"/>
      <c r="E173" s="1"/>
      <c r="F173" s="1"/>
      <c r="G173" s="1"/>
      <c r="H173" s="1"/>
      <c r="M173">
        <v>3790.8165503598357</v>
      </c>
    </row>
    <row r="174" spans="1:13" x14ac:dyDescent="0.45">
      <c r="A174" s="1"/>
      <c r="B174" s="1"/>
      <c r="C174" s="1"/>
      <c r="D174" s="1"/>
      <c r="E174" s="1"/>
      <c r="F174" s="1"/>
      <c r="G174" s="1"/>
      <c r="H174" s="1"/>
      <c r="M174">
        <v>6482.1409952933755</v>
      </c>
    </row>
    <row r="175" spans="1:13" x14ac:dyDescent="0.45">
      <c r="A175" s="1"/>
      <c r="B175" s="1"/>
      <c r="C175" s="1"/>
      <c r="D175" s="1"/>
      <c r="E175" s="1"/>
      <c r="F175" s="1"/>
      <c r="G175" s="1"/>
      <c r="H175" s="1"/>
      <c r="M175">
        <v>3745.6078308520518</v>
      </c>
    </row>
    <row r="176" spans="1:13" x14ac:dyDescent="0.45">
      <c r="A176" s="1"/>
      <c r="B176" s="1"/>
      <c r="C176" s="1"/>
      <c r="D176" s="1"/>
      <c r="E176" s="1"/>
      <c r="F176" s="1"/>
      <c r="G176" s="1"/>
      <c r="H176" s="1"/>
      <c r="M176">
        <v>17288.194767652232</v>
      </c>
    </row>
    <row r="177" spans="1:13" x14ac:dyDescent="0.45">
      <c r="A177" s="1"/>
      <c r="B177" s="1"/>
      <c r="C177" s="1"/>
      <c r="D177" s="1"/>
      <c r="E177" s="1"/>
      <c r="F177" s="1"/>
      <c r="G177" s="1"/>
      <c r="H177" s="1"/>
      <c r="M177">
        <v>5938.3228711035445</v>
      </c>
    </row>
    <row r="178" spans="1:13" x14ac:dyDescent="0.45">
      <c r="A178" s="1"/>
      <c r="B178" s="1"/>
      <c r="C178" s="1"/>
      <c r="D178" s="1"/>
      <c r="E178" s="1"/>
      <c r="F178" s="1"/>
      <c r="G178" s="1"/>
      <c r="H178" s="1"/>
      <c r="M178">
        <v>-1262.7291501824839</v>
      </c>
    </row>
    <row r="179" spans="1:13" x14ac:dyDescent="0.45">
      <c r="A179" s="1"/>
      <c r="B179" s="1"/>
      <c r="C179" s="1"/>
      <c r="D179" s="1"/>
      <c r="E179" s="1"/>
      <c r="F179" s="1"/>
      <c r="G179" s="1"/>
      <c r="H179" s="1"/>
      <c r="M179">
        <v>5010.6866847532438</v>
      </c>
    </row>
    <row r="180" spans="1:13" x14ac:dyDescent="0.45">
      <c r="A180" s="1"/>
      <c r="B180" s="1"/>
      <c r="C180" s="1"/>
      <c r="D180" s="1"/>
      <c r="E180" s="1"/>
      <c r="F180" s="1"/>
      <c r="G180" s="1"/>
      <c r="H180" s="1"/>
      <c r="M180">
        <v>7347.6515630889771</v>
      </c>
    </row>
    <row r="181" spans="1:13" x14ac:dyDescent="0.45">
      <c r="A181" s="1"/>
      <c r="B181" s="1"/>
      <c r="C181" s="1"/>
      <c r="D181" s="1"/>
      <c r="E181" s="1"/>
      <c r="F181" s="1"/>
      <c r="G181" s="1"/>
      <c r="H181" s="1"/>
      <c r="M181">
        <v>3845.1989780022996</v>
      </c>
    </row>
    <row r="182" spans="1:13" x14ac:dyDescent="0.45">
      <c r="A182" s="1"/>
      <c r="B182" s="1"/>
      <c r="C182" s="1"/>
      <c r="D182" s="1"/>
      <c r="E182" s="1"/>
      <c r="F182" s="1"/>
      <c r="G182" s="1"/>
      <c r="H182" s="1"/>
      <c r="M182">
        <v>8842.582245310794</v>
      </c>
    </row>
    <row r="183" spans="1:13" x14ac:dyDescent="0.45">
      <c r="A183" s="1"/>
      <c r="B183" s="1"/>
      <c r="C183" s="1"/>
      <c r="D183" s="1"/>
      <c r="E183" s="1"/>
      <c r="F183" s="1"/>
      <c r="G183" s="1"/>
      <c r="H183" s="1"/>
      <c r="M183">
        <v>6415.2897298870957</v>
      </c>
    </row>
    <row r="184" spans="1:13" x14ac:dyDescent="0.45">
      <c r="A184" s="1"/>
      <c r="B184" s="1"/>
      <c r="C184" s="1"/>
      <c r="D184" s="1"/>
      <c r="E184" s="1"/>
      <c r="F184" s="1"/>
      <c r="G184" s="1"/>
      <c r="H184" s="1"/>
      <c r="M184">
        <v>10647.622427044065</v>
      </c>
    </row>
    <row r="185" spans="1:13" x14ac:dyDescent="0.45">
      <c r="A185" s="1"/>
      <c r="B185" s="1"/>
      <c r="C185" s="1"/>
      <c r="D185" s="1"/>
      <c r="E185" s="1"/>
      <c r="F185" s="1"/>
      <c r="G185" s="1"/>
      <c r="H185" s="1"/>
      <c r="M185">
        <v>8514.8057135458257</v>
      </c>
    </row>
    <row r="186" spans="1:13" x14ac:dyDescent="0.45">
      <c r="A186" s="1"/>
      <c r="B186" s="1"/>
      <c r="C186" s="1"/>
      <c r="D186" s="1"/>
      <c r="E186" s="1"/>
      <c r="F186" s="1"/>
      <c r="G186" s="1"/>
      <c r="H186" s="1"/>
      <c r="M186">
        <v>8604.6407952363516</v>
      </c>
    </row>
    <row r="187" spans="1:13" x14ac:dyDescent="0.45">
      <c r="A187" s="1"/>
      <c r="B187" s="1"/>
      <c r="C187" s="1"/>
      <c r="D187" s="1"/>
      <c r="E187" s="1"/>
      <c r="F187" s="1"/>
      <c r="G187" s="1"/>
      <c r="H187" s="1"/>
      <c r="M187">
        <v>4733.9491795089198</v>
      </c>
    </row>
    <row r="188" spans="1:13" x14ac:dyDescent="0.45">
      <c r="A188" s="1"/>
      <c r="B188" s="1"/>
      <c r="C188" s="1"/>
      <c r="D188" s="1"/>
      <c r="E188" s="1"/>
      <c r="F188" s="1"/>
      <c r="G188" s="1"/>
      <c r="H188" s="1"/>
      <c r="M188">
        <v>8195.2516725648311</v>
      </c>
    </row>
    <row r="189" spans="1:13" x14ac:dyDescent="0.45">
      <c r="A189" s="1"/>
      <c r="B189" s="1"/>
      <c r="C189" s="1"/>
      <c r="D189" s="1"/>
      <c r="E189" s="1"/>
      <c r="F189" s="1"/>
      <c r="G189" s="1"/>
      <c r="H189" s="1"/>
      <c r="M189">
        <v>6136.1884357016097</v>
      </c>
    </row>
    <row r="190" spans="1:13" x14ac:dyDescent="0.45">
      <c r="A190" s="1"/>
      <c r="B190" s="1"/>
      <c r="C190" s="1"/>
      <c r="D190" s="1"/>
      <c r="E190" s="1"/>
      <c r="F190" s="1"/>
      <c r="G190" s="1"/>
      <c r="H190" s="1"/>
      <c r="M190">
        <v>4076.1014604992597</v>
      </c>
    </row>
    <row r="191" spans="1:13" x14ac:dyDescent="0.45">
      <c r="A191" s="1"/>
      <c r="B191" s="1"/>
      <c r="C191" s="1"/>
      <c r="D191" s="1"/>
      <c r="E191" s="1"/>
      <c r="F191" s="1"/>
      <c r="G191" s="1"/>
      <c r="H191" s="1"/>
      <c r="M191">
        <v>9441.1983794097978</v>
      </c>
    </row>
    <row r="192" spans="1:13" x14ac:dyDescent="0.45">
      <c r="A192" s="1"/>
      <c r="B192" s="1"/>
      <c r="C192" s="1"/>
      <c r="D192" s="1"/>
      <c r="E192" s="1"/>
      <c r="F192" s="1"/>
      <c r="G192" s="1"/>
      <c r="H192" s="1"/>
      <c r="M192">
        <v>2437.524701096052</v>
      </c>
    </row>
    <row r="193" spans="1:13" x14ac:dyDescent="0.45">
      <c r="A193" s="1"/>
      <c r="B193" s="1"/>
      <c r="C193" s="1"/>
      <c r="D193" s="1"/>
      <c r="E193" s="1"/>
      <c r="F193" s="1"/>
      <c r="G193" s="1"/>
      <c r="H193" s="1"/>
      <c r="M193">
        <v>7034.8340914576365</v>
      </c>
    </row>
    <row r="194" spans="1:13" x14ac:dyDescent="0.45">
      <c r="A194" s="1"/>
      <c r="B194" s="1"/>
      <c r="C194" s="1"/>
      <c r="D194" s="1"/>
      <c r="E194" s="1"/>
      <c r="F194" s="1"/>
      <c r="G194" s="1"/>
      <c r="H194" s="1"/>
      <c r="M194">
        <v>844.86044066392424</v>
      </c>
    </row>
    <row r="195" spans="1:13" x14ac:dyDescent="0.45">
      <c r="A195" s="1"/>
      <c r="B195" s="1"/>
      <c r="C195" s="1"/>
      <c r="D195" s="1"/>
      <c r="E195" s="1"/>
      <c r="F195" s="1"/>
      <c r="G195" s="1"/>
      <c r="H195" s="1"/>
      <c r="M195">
        <v>9160.4023165184008</v>
      </c>
    </row>
    <row r="196" spans="1:13" x14ac:dyDescent="0.45">
      <c r="A196" s="1"/>
      <c r="B196" s="1"/>
      <c r="C196" s="1"/>
      <c r="D196" s="1"/>
      <c r="E196" s="1"/>
      <c r="F196" s="1"/>
      <c r="G196" s="1"/>
      <c r="H196" s="1"/>
      <c r="M196">
        <v>-732.57881987683868</v>
      </c>
    </row>
    <row r="197" spans="1:13" x14ac:dyDescent="0.45">
      <c r="A197" s="1"/>
      <c r="B197" s="1"/>
      <c r="C197" s="1"/>
      <c r="D197" s="1"/>
      <c r="E197" s="1"/>
      <c r="F197" s="1"/>
      <c r="G197" s="1"/>
      <c r="H197" s="1"/>
      <c r="M197">
        <v>5565.2929991532001</v>
      </c>
    </row>
    <row r="198" spans="1:13" x14ac:dyDescent="0.45">
      <c r="A198" s="1"/>
      <c r="B198" s="1"/>
      <c r="C198" s="1"/>
      <c r="D198" s="1"/>
      <c r="E198" s="1"/>
      <c r="F198" s="1"/>
      <c r="G198" s="1"/>
      <c r="H198" s="1"/>
      <c r="M198">
        <v>2063.5211768226764</v>
      </c>
    </row>
    <row r="199" spans="1:13" x14ac:dyDescent="0.45">
      <c r="A199" s="1"/>
      <c r="B199" s="1"/>
      <c r="C199" s="1"/>
      <c r="D199" s="1"/>
      <c r="E199" s="1"/>
      <c r="F199" s="1"/>
      <c r="G199" s="1"/>
      <c r="H199" s="1"/>
      <c r="M199">
        <v>-1788.4005118867644</v>
      </c>
    </row>
    <row r="200" spans="1:13" x14ac:dyDescent="0.45">
      <c r="A200" s="1"/>
      <c r="B200" s="1"/>
      <c r="C200" s="1"/>
      <c r="D200" s="1"/>
      <c r="E200" s="1"/>
      <c r="F200" s="1"/>
      <c r="G200" s="1"/>
      <c r="H200" s="1"/>
      <c r="M200">
        <v>1602.123572198936</v>
      </c>
    </row>
    <row r="201" spans="1:13" x14ac:dyDescent="0.45">
      <c r="A201" s="1"/>
      <c r="B201" s="1"/>
      <c r="C201" s="1"/>
      <c r="D201" s="1"/>
      <c r="E201" s="1"/>
      <c r="F201" s="1"/>
      <c r="G201" s="1"/>
      <c r="H201" s="1"/>
      <c r="M201">
        <v>9617.7596215895283</v>
      </c>
    </row>
    <row r="202" spans="1:13" x14ac:dyDescent="0.45">
      <c r="A202" s="1"/>
      <c r="B202" s="1"/>
      <c r="C202" s="1"/>
      <c r="D202" s="1"/>
      <c r="E202" s="1"/>
      <c r="F202" s="1"/>
      <c r="G202" s="1"/>
      <c r="H202" s="1"/>
      <c r="M202">
        <v>11166.28830105501</v>
      </c>
    </row>
    <row r="203" spans="1:13" x14ac:dyDescent="0.45">
      <c r="A203" s="1"/>
      <c r="B203" s="1"/>
      <c r="C203" s="1"/>
      <c r="D203" s="1"/>
      <c r="E203" s="1"/>
      <c r="F203" s="1"/>
      <c r="G203" s="1"/>
      <c r="H203" s="1"/>
      <c r="M203">
        <v>416.63871981195916</v>
      </c>
    </row>
    <row r="204" spans="1:13" x14ac:dyDescent="0.45">
      <c r="A204" s="1"/>
      <c r="B204" s="1"/>
      <c r="C204" s="1"/>
      <c r="D204" s="1"/>
      <c r="E204" s="1"/>
      <c r="F204" s="1"/>
      <c r="G204" s="1"/>
      <c r="H204" s="1"/>
      <c r="M204">
        <v>6960.6870936778832</v>
      </c>
    </row>
    <row r="205" spans="1:13" x14ac:dyDescent="0.45">
      <c r="A205" s="1"/>
      <c r="B205" s="1"/>
      <c r="C205" s="1"/>
      <c r="D205" s="1"/>
      <c r="E205" s="1"/>
      <c r="F205" s="1"/>
      <c r="G205" s="1"/>
      <c r="H205" s="1"/>
      <c r="M205">
        <v>-1156.9560240212486</v>
      </c>
    </row>
    <row r="206" spans="1:13" x14ac:dyDescent="0.45">
      <c r="A206" s="1"/>
      <c r="B206" s="1"/>
      <c r="C206" s="1"/>
      <c r="D206" s="1"/>
      <c r="E206" s="1"/>
      <c r="F206" s="1"/>
      <c r="G206" s="1"/>
      <c r="H206" s="1"/>
      <c r="M206">
        <v>2796.381454270977</v>
      </c>
    </row>
    <row r="207" spans="1:13" x14ac:dyDescent="0.45">
      <c r="A207" s="1"/>
      <c r="B207" s="1"/>
      <c r="C207" s="1"/>
      <c r="D207" s="1"/>
      <c r="E207" s="1"/>
      <c r="F207" s="1"/>
      <c r="G207" s="1"/>
      <c r="H207" s="1"/>
      <c r="M207">
        <v>3720.7739260250346</v>
      </c>
    </row>
    <row r="208" spans="1:13" x14ac:dyDescent="0.45">
      <c r="A208" s="1"/>
      <c r="B208" s="1"/>
      <c r="C208" s="1"/>
      <c r="D208" s="1"/>
      <c r="E208" s="1"/>
      <c r="F208" s="1"/>
      <c r="G208" s="1"/>
      <c r="H208" s="1"/>
      <c r="M208">
        <v>7186.8091383962237</v>
      </c>
    </row>
    <row r="209" spans="1:13" x14ac:dyDescent="0.45">
      <c r="A209" s="1"/>
      <c r="B209" s="1"/>
      <c r="C209" s="1"/>
      <c r="D209" s="1"/>
      <c r="E209" s="1"/>
      <c r="F209" s="1"/>
      <c r="G209" s="1"/>
      <c r="H209" s="1"/>
      <c r="M209">
        <v>2741.5724169718233</v>
      </c>
    </row>
    <row r="210" spans="1:13" x14ac:dyDescent="0.45">
      <c r="A210" s="1"/>
      <c r="B210" s="1"/>
      <c r="C210" s="1"/>
      <c r="D210" s="1"/>
      <c r="E210" s="1"/>
      <c r="F210" s="1"/>
      <c r="G210" s="1"/>
      <c r="H210" s="1"/>
      <c r="M210">
        <v>4927.6647840778751</v>
      </c>
    </row>
    <row r="211" spans="1:13" x14ac:dyDescent="0.45">
      <c r="A211" s="1"/>
      <c r="B211" s="1"/>
      <c r="C211" s="1"/>
      <c r="D211" s="1"/>
      <c r="E211" s="1"/>
      <c r="F211" s="1"/>
      <c r="G211" s="1"/>
      <c r="H211" s="1"/>
      <c r="M211">
        <v>7810.6367169380064</v>
      </c>
    </row>
    <row r="212" spans="1:13" x14ac:dyDescent="0.45">
      <c r="A212" s="1"/>
      <c r="B212" s="1"/>
      <c r="C212" s="1"/>
      <c r="D212" s="1"/>
      <c r="E212" s="1"/>
      <c r="F212" s="1"/>
      <c r="G212" s="1"/>
      <c r="H212" s="1"/>
      <c r="M212">
        <v>9439.9034899514736</v>
      </c>
    </row>
    <row r="213" spans="1:13" x14ac:dyDescent="0.45">
      <c r="A213" s="1"/>
      <c r="B213" s="1"/>
      <c r="C213" s="1"/>
      <c r="D213" s="1"/>
      <c r="E213" s="1"/>
      <c r="F213" s="1"/>
      <c r="G213" s="1"/>
      <c r="H213" s="1"/>
      <c r="M213">
        <v>1431.8836113444377</v>
      </c>
    </row>
    <row r="214" spans="1:13" x14ac:dyDescent="0.45">
      <c r="A214" s="1"/>
      <c r="B214" s="1"/>
      <c r="C214" s="1"/>
      <c r="D214" s="1"/>
      <c r="E214" s="1"/>
      <c r="F214" s="1"/>
      <c r="G214" s="1"/>
      <c r="H214" s="1"/>
      <c r="M214">
        <v>12944.093787115253</v>
      </c>
    </row>
    <row r="215" spans="1:13" x14ac:dyDescent="0.45">
      <c r="A215" s="1"/>
      <c r="B215" s="1"/>
      <c r="C215" s="1"/>
      <c r="D215" s="1"/>
      <c r="E215" s="1"/>
      <c r="F215" s="1"/>
      <c r="G215" s="1"/>
      <c r="H215" s="1"/>
      <c r="M215">
        <v>5401.603166307068</v>
      </c>
    </row>
    <row r="216" spans="1:13" x14ac:dyDescent="0.45">
      <c r="A216" s="1"/>
      <c r="B216" s="1"/>
      <c r="C216" s="1"/>
      <c r="D216" s="1"/>
      <c r="E216" s="1"/>
      <c r="F216" s="1"/>
      <c r="G216" s="1"/>
      <c r="H216" s="1"/>
      <c r="M216">
        <v>-2398.0292019563931</v>
      </c>
    </row>
    <row r="217" spans="1:13" x14ac:dyDescent="0.45">
      <c r="A217" s="1"/>
      <c r="B217" s="1"/>
      <c r="C217" s="1"/>
      <c r="D217" s="1"/>
      <c r="E217" s="1"/>
      <c r="F217" s="1"/>
      <c r="G217" s="1"/>
      <c r="H217" s="1"/>
      <c r="M217">
        <v>7134.3093962705498</v>
      </c>
    </row>
    <row r="218" spans="1:13" x14ac:dyDescent="0.45">
      <c r="A218" s="1"/>
      <c r="B218" s="1"/>
      <c r="C218" s="1"/>
      <c r="D218" s="1"/>
      <c r="E218" s="1"/>
      <c r="F218" s="1"/>
      <c r="G218" s="1"/>
      <c r="H218" s="1"/>
      <c r="M218">
        <v>7225.1559944683031</v>
      </c>
    </row>
    <row r="219" spans="1:13" x14ac:dyDescent="0.45">
      <c r="A219" s="1"/>
      <c r="B219" s="1"/>
      <c r="C219" s="1"/>
      <c r="D219" s="1"/>
      <c r="E219" s="1"/>
      <c r="F219" s="1"/>
      <c r="G219" s="1"/>
      <c r="H219" s="1"/>
      <c r="M219">
        <v>8491.6088863812947</v>
      </c>
    </row>
    <row r="220" spans="1:13" x14ac:dyDescent="0.45">
      <c r="A220" s="1"/>
      <c r="B220" s="1"/>
      <c r="C220" s="1"/>
      <c r="D220" s="1"/>
      <c r="E220" s="1"/>
      <c r="F220" s="1"/>
      <c r="G220" s="1"/>
      <c r="H220" s="1"/>
      <c r="M220">
        <v>6176.2654343230897</v>
      </c>
    </row>
    <row r="221" spans="1:13" x14ac:dyDescent="0.45">
      <c r="A221" s="1"/>
      <c r="B221" s="1"/>
      <c r="C221" s="1"/>
      <c r="D221" s="1"/>
      <c r="E221" s="1"/>
      <c r="F221" s="1"/>
      <c r="G221" s="1"/>
      <c r="H221" s="1"/>
      <c r="M221">
        <v>13205.673334060626</v>
      </c>
    </row>
    <row r="222" spans="1:13" x14ac:dyDescent="0.45">
      <c r="A222" s="1"/>
      <c r="B222" s="1"/>
      <c r="C222" s="1"/>
      <c r="D222" s="1"/>
      <c r="E222" s="1"/>
      <c r="F222" s="1"/>
      <c r="G222" s="1"/>
      <c r="H222" s="1"/>
      <c r="M222">
        <v>-535.52824867198433</v>
      </c>
    </row>
    <row r="223" spans="1:13" x14ac:dyDescent="0.45">
      <c r="A223" s="1"/>
      <c r="B223" s="1"/>
      <c r="C223" s="1"/>
      <c r="D223" s="1"/>
      <c r="E223" s="1"/>
      <c r="F223" s="1"/>
      <c r="G223" s="1"/>
      <c r="H223" s="1"/>
      <c r="M223">
        <v>6792.6007343492238</v>
      </c>
    </row>
    <row r="224" spans="1:13" x14ac:dyDescent="0.45">
      <c r="A224" s="1"/>
      <c r="B224" s="1"/>
      <c r="C224" s="1"/>
      <c r="D224" s="1"/>
      <c r="E224" s="1"/>
      <c r="F224" s="1"/>
      <c r="G224" s="1"/>
      <c r="H224" s="1"/>
      <c r="M224">
        <v>12178.919753179689</v>
      </c>
    </row>
    <row r="225" spans="1:13" x14ac:dyDescent="0.45">
      <c r="A225" s="1"/>
      <c r="B225" s="1"/>
      <c r="C225" s="1"/>
      <c r="D225" s="1"/>
      <c r="E225" s="1"/>
      <c r="F225" s="1"/>
      <c r="G225" s="1"/>
      <c r="H225" s="1"/>
      <c r="M225">
        <v>4092.4032291355579</v>
      </c>
    </row>
    <row r="226" spans="1:13" x14ac:dyDescent="0.45">
      <c r="A226" s="1"/>
      <c r="B226" s="1"/>
      <c r="C226" s="1"/>
      <c r="D226" s="1"/>
      <c r="E226" s="1"/>
      <c r="F226" s="1"/>
      <c r="G226" s="1"/>
      <c r="H226" s="1"/>
      <c r="M226">
        <v>3118.6009176934058</v>
      </c>
    </row>
    <row r="227" spans="1:13" x14ac:dyDescent="0.45">
      <c r="A227" s="1"/>
      <c r="B227" s="1"/>
      <c r="C227" s="1"/>
      <c r="D227" s="1"/>
      <c r="E227" s="1"/>
      <c r="F227" s="1"/>
      <c r="G227" s="1"/>
      <c r="H227" s="1"/>
      <c r="M227">
        <v>9564.9426570227079</v>
      </c>
    </row>
    <row r="228" spans="1:13" x14ac:dyDescent="0.45">
      <c r="A228" s="1"/>
      <c r="B228" s="1"/>
      <c r="C228" s="1"/>
      <c r="D228" s="1"/>
      <c r="E228" s="1"/>
      <c r="F228" s="1"/>
      <c r="G228" s="1"/>
      <c r="H228" s="1"/>
      <c r="M228">
        <v>4432.4513962185192</v>
      </c>
    </row>
    <row r="229" spans="1:13" x14ac:dyDescent="0.45">
      <c r="A229" s="1"/>
      <c r="B229" s="1"/>
      <c r="C229" s="1"/>
      <c r="D229" s="1"/>
      <c r="E229" s="1"/>
      <c r="F229" s="1"/>
      <c r="G229" s="1"/>
      <c r="H229" s="1"/>
      <c r="M229">
        <v>2380.5969841522419</v>
      </c>
    </row>
    <row r="230" spans="1:13" x14ac:dyDescent="0.45">
      <c r="A230" s="1"/>
      <c r="B230" s="1"/>
      <c r="C230" s="1"/>
      <c r="D230" s="1"/>
      <c r="E230" s="1"/>
      <c r="F230" s="1"/>
      <c r="G230" s="1"/>
      <c r="H230" s="1"/>
      <c r="M230">
        <v>7452.1744688729705</v>
      </c>
    </row>
    <row r="231" spans="1:13" x14ac:dyDescent="0.45">
      <c r="A231" s="1"/>
      <c r="B231" s="1"/>
      <c r="C231" s="1"/>
      <c r="D231" s="1"/>
      <c r="E231" s="1"/>
      <c r="F231" s="1"/>
      <c r="G231" s="1"/>
      <c r="H231" s="1"/>
      <c r="M231">
        <v>7599.5338202134517</v>
      </c>
    </row>
    <row r="232" spans="1:13" x14ac:dyDescent="0.45">
      <c r="A232" s="1"/>
      <c r="B232" s="1"/>
      <c r="C232" s="1"/>
      <c r="D232" s="1"/>
      <c r="E232" s="1"/>
      <c r="F232" s="1"/>
      <c r="G232" s="1"/>
      <c r="H232" s="1"/>
      <c r="M232">
        <v>6923.554394259485</v>
      </c>
    </row>
    <row r="233" spans="1:13" x14ac:dyDescent="0.45">
      <c r="A233" s="1"/>
      <c r="B233" s="1"/>
      <c r="C233" s="1"/>
      <c r="D233" s="1"/>
      <c r="E233" s="1"/>
      <c r="F233" s="1"/>
      <c r="G233" s="1"/>
      <c r="H233" s="1"/>
      <c r="M233">
        <v>7069.6576713576105</v>
      </c>
    </row>
    <row r="234" spans="1:13" x14ac:dyDescent="0.45">
      <c r="A234" s="1"/>
      <c r="B234" s="1"/>
      <c r="C234" s="1"/>
      <c r="D234" s="1"/>
      <c r="E234" s="1"/>
      <c r="F234" s="1"/>
      <c r="G234" s="1"/>
      <c r="H234" s="1"/>
      <c r="M234">
        <v>7770.9296172871691</v>
      </c>
    </row>
    <row r="235" spans="1:13" x14ac:dyDescent="0.45">
      <c r="A235" s="1"/>
      <c r="B235" s="1"/>
      <c r="C235" s="1"/>
      <c r="D235" s="1"/>
      <c r="E235" s="1"/>
      <c r="F235" s="1"/>
      <c r="G235" s="1"/>
      <c r="H235" s="1"/>
      <c r="M235">
        <v>1799.5124756918049</v>
      </c>
    </row>
    <row r="236" spans="1:13" x14ac:dyDescent="0.45">
      <c r="A236" s="1"/>
      <c r="B236" s="1"/>
      <c r="C236" s="1"/>
      <c r="D236" s="1"/>
      <c r="E236" s="1"/>
      <c r="F236" s="1"/>
      <c r="G236" s="1"/>
      <c r="H236" s="1"/>
      <c r="M236">
        <v>6590.2493935796228</v>
      </c>
    </row>
    <row r="237" spans="1:13" x14ac:dyDescent="0.45">
      <c r="A237" s="1"/>
      <c r="B237" s="1"/>
      <c r="C237" s="1"/>
      <c r="D237" s="1"/>
      <c r="E237" s="1"/>
      <c r="F237" s="1"/>
      <c r="G237" s="1"/>
      <c r="H237" s="1"/>
      <c r="M237">
        <v>2790.5399906112107</v>
      </c>
    </row>
    <row r="238" spans="1:13" x14ac:dyDescent="0.45">
      <c r="A238" s="1"/>
      <c r="B238" s="1"/>
      <c r="C238" s="1"/>
      <c r="D238" s="1"/>
      <c r="E238" s="1"/>
      <c r="F238" s="1"/>
      <c r="G238" s="1"/>
      <c r="H238" s="1"/>
      <c r="M238">
        <v>1728.8656727143389</v>
      </c>
    </row>
    <row r="239" spans="1:13" x14ac:dyDescent="0.45">
      <c r="A239" s="1"/>
      <c r="B239" s="1"/>
      <c r="C239" s="1"/>
      <c r="D239" s="1"/>
      <c r="E239" s="1"/>
      <c r="F239" s="1"/>
      <c r="G239" s="1"/>
      <c r="H239" s="1"/>
      <c r="M239">
        <v>21092.419475737959</v>
      </c>
    </row>
    <row r="240" spans="1:13" x14ac:dyDescent="0.45">
      <c r="A240" s="1"/>
      <c r="B240" s="1"/>
      <c r="C240" s="1"/>
      <c r="D240" s="1"/>
      <c r="E240" s="1"/>
      <c r="F240" s="1"/>
      <c r="G240" s="1"/>
      <c r="H240" s="1"/>
      <c r="M240">
        <v>-318.42819941570997</v>
      </c>
    </row>
    <row r="241" spans="1:13" x14ac:dyDescent="0.45">
      <c r="A241" s="1"/>
      <c r="B241" s="1"/>
      <c r="C241" s="1"/>
      <c r="D241" s="1"/>
      <c r="E241" s="1"/>
      <c r="F241" s="1"/>
      <c r="G241" s="1"/>
      <c r="H241" s="1"/>
      <c r="M241">
        <v>-733.92804044794684</v>
      </c>
    </row>
    <row r="242" spans="1:13" x14ac:dyDescent="0.45">
      <c r="A242" s="1"/>
      <c r="B242" s="1"/>
      <c r="C242" s="1"/>
      <c r="D242" s="1"/>
      <c r="E242" s="1"/>
      <c r="F242" s="1"/>
      <c r="G242" s="1"/>
      <c r="H242" s="1"/>
      <c r="M242">
        <v>4508.3363836484132</v>
      </c>
    </row>
    <row r="243" spans="1:13" x14ac:dyDescent="0.45">
      <c r="A243" s="1"/>
      <c r="B243" s="1"/>
      <c r="C243" s="1"/>
      <c r="D243" s="1"/>
      <c r="E243" s="1"/>
      <c r="F243" s="1"/>
      <c r="G243" s="1"/>
      <c r="H243" s="1"/>
      <c r="M243">
        <v>7698.228088910626</v>
      </c>
    </row>
    <row r="244" spans="1:13" x14ac:dyDescent="0.45">
      <c r="A244" s="1"/>
      <c r="B244" s="1"/>
      <c r="C244" s="1"/>
      <c r="D244" s="1"/>
      <c r="E244" s="1"/>
      <c r="F244" s="1"/>
      <c r="G244" s="1"/>
      <c r="H244" s="1"/>
      <c r="M244">
        <v>9556.6189733674764</v>
      </c>
    </row>
    <row r="245" spans="1:13" x14ac:dyDescent="0.45">
      <c r="A245" s="1"/>
      <c r="B245" s="1"/>
      <c r="C245" s="1"/>
      <c r="D245" s="1"/>
      <c r="E245" s="1"/>
      <c r="F245" s="1"/>
      <c r="G245" s="1"/>
      <c r="H245" s="1"/>
      <c r="M245">
        <v>982.81552442629254</v>
      </c>
    </row>
    <row r="246" spans="1:13" x14ac:dyDescent="0.45">
      <c r="A246" s="1"/>
      <c r="B246" s="1"/>
      <c r="C246" s="1"/>
      <c r="D246" s="1"/>
      <c r="E246" s="1"/>
      <c r="F246" s="1"/>
      <c r="G246" s="1"/>
      <c r="H246" s="1"/>
      <c r="M246">
        <v>18158.343417122345</v>
      </c>
    </row>
    <row r="247" spans="1:13" x14ac:dyDescent="0.45">
      <c r="A247" s="1"/>
      <c r="B247" s="1"/>
      <c r="C247" s="1"/>
      <c r="D247" s="1"/>
      <c r="E247" s="1"/>
      <c r="F247" s="1"/>
      <c r="G247" s="1"/>
      <c r="H247" s="1"/>
      <c r="M247">
        <v>5990.122756335375</v>
      </c>
    </row>
    <row r="248" spans="1:13" x14ac:dyDescent="0.45">
      <c r="A248" s="1"/>
      <c r="B248" s="1"/>
      <c r="C248" s="1"/>
      <c r="D248" s="1"/>
      <c r="E248" s="1"/>
      <c r="F248" s="1"/>
      <c r="G248" s="1"/>
      <c r="H248" s="1"/>
      <c r="M248">
        <v>11836.429184159228</v>
      </c>
    </row>
    <row r="249" spans="1:13" x14ac:dyDescent="0.45">
      <c r="A249" s="1"/>
      <c r="B249" s="1"/>
      <c r="C249" s="1"/>
      <c r="D249" s="1"/>
      <c r="E249" s="1"/>
      <c r="F249" s="1"/>
      <c r="G249" s="1"/>
      <c r="H249" s="1"/>
      <c r="M249">
        <v>5603.5672973030196</v>
      </c>
    </row>
    <row r="250" spans="1:13" x14ac:dyDescent="0.45">
      <c r="A250" s="1"/>
      <c r="B250" s="1"/>
      <c r="C250" s="1"/>
      <c r="D250" s="1"/>
      <c r="E250" s="1"/>
      <c r="F250" s="1"/>
      <c r="G250" s="1"/>
      <c r="H250" s="1"/>
      <c r="M250">
        <v>3349.7613142817645</v>
      </c>
    </row>
    <row r="251" spans="1:13" x14ac:dyDescent="0.45">
      <c r="A251" s="1"/>
      <c r="B251" s="1"/>
      <c r="C251" s="1"/>
      <c r="D251" s="1"/>
      <c r="E251" s="1"/>
      <c r="F251" s="1"/>
      <c r="G251" s="1"/>
      <c r="H251" s="1"/>
      <c r="M251">
        <v>-1050.5311370243071</v>
      </c>
    </row>
    <row r="252" spans="1:13" x14ac:dyDescent="0.45">
      <c r="A252" s="1"/>
      <c r="B252" s="1"/>
      <c r="C252" s="1"/>
      <c r="D252" s="1"/>
      <c r="E252" s="1"/>
      <c r="F252" s="1"/>
      <c r="G252" s="1"/>
      <c r="H252" s="1"/>
      <c r="M252">
        <v>6408.3815392768374</v>
      </c>
    </row>
    <row r="253" spans="1:13" x14ac:dyDescent="0.45">
      <c r="A253" s="1"/>
      <c r="B253" s="1"/>
      <c r="C253" s="1"/>
      <c r="D253" s="1"/>
      <c r="E253" s="1"/>
      <c r="F253" s="1"/>
      <c r="G253" s="1"/>
      <c r="H253" s="1"/>
      <c r="M253">
        <v>-1644.8436930082426</v>
      </c>
    </row>
    <row r="254" spans="1:13" x14ac:dyDescent="0.45">
      <c r="A254" s="1"/>
      <c r="B254" s="1"/>
      <c r="C254" s="1"/>
      <c r="D254" s="1"/>
      <c r="E254" s="1"/>
      <c r="F254" s="1"/>
      <c r="G254" s="1"/>
      <c r="H254" s="1"/>
      <c r="M254">
        <v>7173.9344482704837</v>
      </c>
    </row>
    <row r="255" spans="1:13" x14ac:dyDescent="0.45">
      <c r="A255" s="1"/>
      <c r="B255" s="1"/>
      <c r="C255" s="1"/>
      <c r="D255" s="1"/>
      <c r="E255" s="1"/>
      <c r="F255" s="1"/>
      <c r="G255" s="1"/>
      <c r="H255" s="1"/>
      <c r="M255">
        <v>6539.1115647211773</v>
      </c>
    </row>
    <row r="256" spans="1:13" x14ac:dyDescent="0.45">
      <c r="A256" s="1"/>
      <c r="B256" s="1"/>
      <c r="C256" s="1"/>
      <c r="D256" s="1"/>
      <c r="E256" s="1"/>
      <c r="F256" s="1"/>
      <c r="G256" s="1"/>
      <c r="H256" s="1"/>
      <c r="M256">
        <v>9139.8817969375705</v>
      </c>
    </row>
    <row r="257" spans="1:13" x14ac:dyDescent="0.45">
      <c r="A257" s="1"/>
      <c r="B257" s="1"/>
      <c r="C257" s="1"/>
      <c r="D257" s="1"/>
      <c r="E257" s="1"/>
      <c r="F257" s="1"/>
      <c r="G257" s="1"/>
      <c r="H257" s="1"/>
      <c r="M257">
        <v>11875.178290877902</v>
      </c>
    </row>
    <row r="258" spans="1:13" x14ac:dyDescent="0.45">
      <c r="A258" s="1"/>
      <c r="B258" s="1"/>
      <c r="C258" s="1"/>
      <c r="D258" s="1"/>
      <c r="E258" s="1"/>
      <c r="F258" s="1"/>
      <c r="G258" s="1"/>
      <c r="H258" s="1"/>
      <c r="M258">
        <v>8728.4875844024937</v>
      </c>
    </row>
    <row r="259" spans="1:13" x14ac:dyDescent="0.45">
      <c r="A259" s="1"/>
      <c r="B259" s="1"/>
      <c r="C259" s="1"/>
      <c r="D259" s="1"/>
      <c r="E259" s="1"/>
      <c r="F259" s="1"/>
      <c r="G259" s="1"/>
      <c r="H259" s="1"/>
      <c r="M259">
        <v>3762.2872047168421</v>
      </c>
    </row>
    <row r="260" spans="1:13" x14ac:dyDescent="0.45">
      <c r="A260" s="1"/>
      <c r="B260" s="1"/>
      <c r="C260" s="1"/>
      <c r="D260" s="1"/>
      <c r="E260" s="1"/>
      <c r="F260" s="1"/>
      <c r="G260" s="1"/>
      <c r="H260" s="1"/>
      <c r="M260">
        <v>13744.352543758894</v>
      </c>
    </row>
    <row r="261" spans="1:13" x14ac:dyDescent="0.45">
      <c r="A261" s="1"/>
      <c r="B261" s="1"/>
      <c r="C261" s="1"/>
      <c r="D261" s="1"/>
      <c r="E261" s="1"/>
      <c r="F261" s="1"/>
      <c r="G261" s="1"/>
      <c r="H261" s="1"/>
      <c r="M261">
        <v>6887.4740628942673</v>
      </c>
    </row>
    <row r="262" spans="1:13" x14ac:dyDescent="0.45">
      <c r="A262" s="1"/>
      <c r="B262" s="1"/>
      <c r="C262" s="1"/>
      <c r="D262" s="1"/>
      <c r="E262" s="1"/>
      <c r="F262" s="1"/>
      <c r="G262" s="1"/>
      <c r="H262" s="1"/>
      <c r="M262">
        <v>3497.5016844962265</v>
      </c>
    </row>
    <row r="263" spans="1:13" x14ac:dyDescent="0.45">
      <c r="A263" s="1"/>
      <c r="B263" s="1"/>
      <c r="C263" s="1"/>
      <c r="D263" s="1"/>
      <c r="E263" s="1"/>
      <c r="F263" s="1"/>
      <c r="G263" s="1"/>
      <c r="H263" s="1"/>
      <c r="M263">
        <v>6793.3098812205317</v>
      </c>
    </row>
    <row r="264" spans="1:13" x14ac:dyDescent="0.45">
      <c r="A264" s="1"/>
      <c r="B264" s="1"/>
      <c r="C264" s="1"/>
      <c r="D264" s="1"/>
      <c r="E264" s="1"/>
      <c r="F264" s="1"/>
      <c r="G264" s="1"/>
      <c r="H264" s="1"/>
      <c r="M264">
        <v>5292.4407937911164</v>
      </c>
    </row>
    <row r="265" spans="1:13" x14ac:dyDescent="0.45">
      <c r="A265" s="1"/>
      <c r="B265" s="1"/>
      <c r="C265" s="1"/>
      <c r="D265" s="1"/>
      <c r="E265" s="1"/>
      <c r="F265" s="1"/>
      <c r="G265" s="1"/>
      <c r="H265" s="1"/>
      <c r="M265">
        <v>10571.541344158864</v>
      </c>
    </row>
    <row r="266" spans="1:13" x14ac:dyDescent="0.45">
      <c r="A266" s="1"/>
      <c r="B266" s="1"/>
      <c r="C266" s="1"/>
      <c r="D266" s="1"/>
      <c r="E266" s="1"/>
      <c r="F266" s="1"/>
      <c r="G266" s="1"/>
      <c r="H266" s="1"/>
      <c r="M266">
        <v>8283.8858601349639</v>
      </c>
    </row>
    <row r="267" spans="1:13" x14ac:dyDescent="0.45">
      <c r="A267" s="1"/>
      <c r="B267" s="1"/>
      <c r="C267" s="1"/>
      <c r="D267" s="1"/>
      <c r="E267" s="1"/>
      <c r="F267" s="1"/>
      <c r="G267" s="1"/>
      <c r="H267" s="1"/>
      <c r="M267">
        <v>12984.837236430289</v>
      </c>
    </row>
    <row r="268" spans="1:13" x14ac:dyDescent="0.45">
      <c r="A268" s="1"/>
      <c r="B268" s="1"/>
      <c r="C268" s="1"/>
      <c r="D268" s="1"/>
      <c r="E268" s="1"/>
      <c r="F268" s="1"/>
      <c r="G268" s="1"/>
      <c r="H268" s="1"/>
      <c r="M268">
        <v>11705.281204769068</v>
      </c>
    </row>
    <row r="269" spans="1:13" x14ac:dyDescent="0.45">
      <c r="A269" s="1"/>
      <c r="B269" s="1"/>
      <c r="C269" s="1"/>
      <c r="D269" s="1"/>
      <c r="E269" s="1"/>
      <c r="F269" s="1"/>
      <c r="G269" s="1"/>
      <c r="H269" s="1"/>
      <c r="M269">
        <v>2854.6517140767719</v>
      </c>
    </row>
    <row r="270" spans="1:13" x14ac:dyDescent="0.45">
      <c r="A270" s="1"/>
      <c r="B270" s="1"/>
      <c r="C270" s="1"/>
      <c r="D270" s="1"/>
      <c r="E270" s="1"/>
      <c r="F270" s="1"/>
      <c r="G270" s="1"/>
      <c r="H270" s="1"/>
      <c r="M270">
        <v>9652.4841335129131</v>
      </c>
    </row>
    <row r="271" spans="1:13" x14ac:dyDescent="0.45">
      <c r="A271" s="1"/>
      <c r="B271" s="1"/>
      <c r="C271" s="1"/>
      <c r="D271" s="1"/>
      <c r="E271" s="1"/>
      <c r="F271" s="1"/>
      <c r="G271" s="1"/>
      <c r="H271" s="1"/>
      <c r="M271">
        <v>829.77067744065789</v>
      </c>
    </row>
    <row r="272" spans="1:13" x14ac:dyDescent="0.45">
      <c r="A272" s="1"/>
      <c r="B272" s="1"/>
      <c r="C272" s="1"/>
      <c r="D272" s="1"/>
      <c r="E272" s="1"/>
      <c r="F272" s="1"/>
      <c r="G272" s="1"/>
      <c r="H272" s="1"/>
      <c r="M272">
        <v>5753.8205540458548</v>
      </c>
    </row>
    <row r="273" spans="1:13" x14ac:dyDescent="0.45">
      <c r="A273" s="1"/>
      <c r="B273" s="1"/>
      <c r="C273" s="1"/>
      <c r="D273" s="1"/>
      <c r="E273" s="1"/>
      <c r="F273" s="1"/>
      <c r="G273" s="1"/>
      <c r="H273" s="1"/>
      <c r="M273">
        <v>10884.687559566224</v>
      </c>
    </row>
    <row r="274" spans="1:13" x14ac:dyDescent="0.45">
      <c r="A274" s="1"/>
      <c r="B274" s="1"/>
      <c r="C274" s="1"/>
      <c r="D274" s="1"/>
      <c r="E274" s="1"/>
      <c r="F274" s="1"/>
      <c r="G274" s="1"/>
      <c r="H274" s="1"/>
      <c r="M274">
        <v>5742.9296834861743</v>
      </c>
    </row>
    <row r="275" spans="1:13" x14ac:dyDescent="0.45">
      <c r="A275" s="1"/>
      <c r="B275" s="1"/>
      <c r="C275" s="1"/>
      <c r="D275" s="1"/>
      <c r="E275" s="1"/>
      <c r="F275" s="1"/>
      <c r="G275" s="1"/>
      <c r="H275" s="1"/>
      <c r="M275">
        <v>12704.362835763561</v>
      </c>
    </row>
    <row r="276" spans="1:13" x14ac:dyDescent="0.45">
      <c r="A276" s="1"/>
      <c r="B276" s="1"/>
      <c r="C276" s="1"/>
      <c r="D276" s="1"/>
      <c r="E276" s="1"/>
      <c r="F276" s="1"/>
      <c r="G276" s="1"/>
      <c r="H276" s="1"/>
      <c r="M276">
        <v>-2927.8683796357873</v>
      </c>
    </row>
    <row r="277" spans="1:13" x14ac:dyDescent="0.45">
      <c r="A277" s="1"/>
      <c r="B277" s="1"/>
      <c r="C277" s="1"/>
      <c r="D277" s="1"/>
      <c r="E277" s="1"/>
      <c r="F277" s="1"/>
      <c r="G277" s="1"/>
      <c r="H277" s="1"/>
      <c r="M277">
        <v>12198.786966214528</v>
      </c>
    </row>
    <row r="278" spans="1:13" x14ac:dyDescent="0.45">
      <c r="A278" s="1"/>
      <c r="B278" s="1"/>
      <c r="C278" s="1"/>
      <c r="D278" s="1"/>
      <c r="E278" s="1"/>
      <c r="F278" s="1"/>
      <c r="G278" s="1"/>
      <c r="H278" s="1"/>
      <c r="M278">
        <v>2802.1044839729984</v>
      </c>
    </row>
    <row r="279" spans="1:13" x14ac:dyDescent="0.45">
      <c r="A279" s="1"/>
      <c r="B279" s="1"/>
      <c r="C279" s="1"/>
      <c r="D279" s="1"/>
      <c r="E279" s="1"/>
      <c r="F279" s="1"/>
      <c r="G279" s="1"/>
      <c r="H279" s="1"/>
      <c r="M279">
        <v>8519.6325449271317</v>
      </c>
    </row>
    <row r="280" spans="1:13" x14ac:dyDescent="0.45">
      <c r="A280" s="1"/>
      <c r="B280" s="1"/>
      <c r="C280" s="1"/>
      <c r="D280" s="1"/>
      <c r="E280" s="1"/>
      <c r="F280" s="1"/>
      <c r="G280" s="1"/>
      <c r="H280" s="1"/>
      <c r="M280">
        <v>8326.267347732839</v>
      </c>
    </row>
    <row r="281" spans="1:13" x14ac:dyDescent="0.45">
      <c r="A281" s="1"/>
      <c r="B281" s="1"/>
      <c r="C281" s="1"/>
      <c r="D281" s="1"/>
      <c r="E281" s="1"/>
      <c r="F281" s="1"/>
      <c r="G281" s="1"/>
      <c r="H281" s="1"/>
      <c r="M281">
        <v>6166.3091183684264</v>
      </c>
    </row>
    <row r="282" spans="1:13" x14ac:dyDescent="0.45">
      <c r="A282" s="1"/>
      <c r="B282" s="1"/>
      <c r="C282" s="1"/>
      <c r="D282" s="1"/>
      <c r="E282" s="1"/>
      <c r="F282" s="1"/>
      <c r="G282" s="1"/>
      <c r="H282" s="1"/>
      <c r="M282">
        <v>3534.0593603871566</v>
      </c>
    </row>
    <row r="283" spans="1:13" x14ac:dyDescent="0.45">
      <c r="A283" s="1"/>
      <c r="B283" s="1"/>
      <c r="C283" s="1"/>
      <c r="D283" s="1"/>
      <c r="E283" s="1"/>
      <c r="F283" s="1"/>
      <c r="G283" s="1"/>
      <c r="H283" s="1"/>
      <c r="M283">
        <v>7538.2537505486325</v>
      </c>
    </row>
    <row r="284" spans="1:13" x14ac:dyDescent="0.45">
      <c r="A284" s="1"/>
      <c r="B284" s="1"/>
      <c r="C284" s="1"/>
      <c r="D284" s="1"/>
      <c r="E284" s="1"/>
      <c r="F284" s="1"/>
      <c r="G284" s="1"/>
      <c r="H284" s="1"/>
      <c r="M284">
        <v>6772.5474339723041</v>
      </c>
    </row>
    <row r="285" spans="1:13" x14ac:dyDescent="0.45">
      <c r="A285" s="1"/>
      <c r="B285" s="1"/>
      <c r="C285" s="1"/>
      <c r="D285" s="1"/>
      <c r="E285" s="1"/>
      <c r="F285" s="1"/>
      <c r="G285" s="1"/>
      <c r="H285" s="1"/>
      <c r="M285">
        <v>387.86489906809584</v>
      </c>
    </row>
    <row r="286" spans="1:13" x14ac:dyDescent="0.45">
      <c r="A286" s="1"/>
      <c r="B286" s="1"/>
      <c r="C286" s="1"/>
      <c r="D286" s="1"/>
      <c r="E286" s="1"/>
      <c r="F286" s="1"/>
      <c r="G286" s="1"/>
      <c r="H286" s="1"/>
      <c r="M286">
        <v>8126.9294010509002</v>
      </c>
    </row>
    <row r="287" spans="1:13" x14ac:dyDescent="0.45">
      <c r="A287" s="1"/>
      <c r="B287" s="1"/>
      <c r="C287" s="1"/>
      <c r="D287" s="1"/>
      <c r="E287" s="1"/>
      <c r="F287" s="1"/>
      <c r="G287" s="1"/>
      <c r="H287" s="1"/>
      <c r="M287">
        <v>3777.0821464052788</v>
      </c>
    </row>
    <row r="288" spans="1:13" x14ac:dyDescent="0.45">
      <c r="A288" s="1"/>
      <c r="B288" s="1"/>
      <c r="C288" s="1"/>
      <c r="D288" s="1"/>
      <c r="E288" s="1"/>
      <c r="F288" s="1"/>
      <c r="G288" s="1"/>
      <c r="H288" s="1"/>
      <c r="M288">
        <v>5213.1315731769319</v>
      </c>
    </row>
    <row r="289" spans="1:13" x14ac:dyDescent="0.45">
      <c r="A289" s="1"/>
      <c r="B289" s="1"/>
      <c r="C289" s="1"/>
      <c r="D289" s="1"/>
      <c r="E289" s="1"/>
      <c r="F289" s="1"/>
      <c r="G289" s="1"/>
      <c r="H289" s="1"/>
      <c r="M289">
        <v>5515.5450069703038</v>
      </c>
    </row>
    <row r="290" spans="1:13" x14ac:dyDescent="0.45">
      <c r="A290" s="1"/>
      <c r="B290" s="1"/>
      <c r="C290" s="1"/>
      <c r="D290" s="1"/>
      <c r="E290" s="1"/>
      <c r="F290" s="1"/>
      <c r="G290" s="1"/>
      <c r="H290" s="1"/>
      <c r="M290">
        <v>1189.4512237460804</v>
      </c>
    </row>
    <row r="291" spans="1:13" x14ac:dyDescent="0.45">
      <c r="A291" s="1"/>
      <c r="B291" s="1"/>
      <c r="C291" s="1"/>
      <c r="D291" s="1"/>
      <c r="E291" s="1"/>
      <c r="F291" s="1"/>
      <c r="G291" s="1"/>
      <c r="H291" s="1"/>
      <c r="M291">
        <v>11101.921107132701</v>
      </c>
    </row>
    <row r="292" spans="1:13" x14ac:dyDescent="0.45">
      <c r="A292" s="1"/>
      <c r="B292" s="1"/>
      <c r="C292" s="1"/>
      <c r="D292" s="1"/>
      <c r="E292" s="1"/>
      <c r="F292" s="1"/>
      <c r="G292" s="1"/>
      <c r="H292" s="1"/>
      <c r="M292">
        <v>8379.4108500654111</v>
      </c>
    </row>
    <row r="293" spans="1:13" x14ac:dyDescent="0.45">
      <c r="A293" s="1"/>
      <c r="B293" s="1"/>
      <c r="C293" s="1"/>
      <c r="D293" s="1"/>
      <c r="E293" s="1"/>
      <c r="F293" s="1"/>
      <c r="G293" s="1"/>
      <c r="H293" s="1"/>
      <c r="M293">
        <v>4197.5511887943067</v>
      </c>
    </row>
    <row r="294" spans="1:13" x14ac:dyDescent="0.45">
      <c r="A294" s="1"/>
      <c r="B294" s="1"/>
      <c r="C294" s="1"/>
      <c r="D294" s="1"/>
      <c r="E294" s="1"/>
      <c r="F294" s="1"/>
      <c r="G294" s="1"/>
      <c r="H294" s="1"/>
      <c r="M294">
        <v>3642.8825209541246</v>
      </c>
    </row>
    <row r="295" spans="1:13" x14ac:dyDescent="0.45">
      <c r="A295" s="1"/>
      <c r="B295" s="1"/>
      <c r="C295" s="1"/>
      <c r="D295" s="1"/>
      <c r="E295" s="1"/>
      <c r="F295" s="1"/>
      <c r="G295" s="1"/>
      <c r="H295" s="1"/>
      <c r="M295">
        <v>5236.0392697536627</v>
      </c>
    </row>
    <row r="296" spans="1:13" x14ac:dyDescent="0.45">
      <c r="A296" s="1"/>
      <c r="B296" s="1"/>
      <c r="C296" s="1"/>
      <c r="D296" s="1"/>
      <c r="E296" s="1"/>
      <c r="F296" s="1"/>
      <c r="G296" s="1"/>
      <c r="H296" s="1"/>
      <c r="M296">
        <v>-2715.959777108219</v>
      </c>
    </row>
    <row r="297" spans="1:13" x14ac:dyDescent="0.45">
      <c r="A297" s="1"/>
      <c r="B297" s="1"/>
      <c r="C297" s="1"/>
      <c r="D297" s="1"/>
      <c r="E297" s="1"/>
      <c r="F297" s="1"/>
      <c r="G297" s="1"/>
      <c r="H297" s="1"/>
      <c r="M297">
        <v>12212.308181624754</v>
      </c>
    </row>
    <row r="298" spans="1:13" x14ac:dyDescent="0.45">
      <c r="A298" s="1"/>
      <c r="B298" s="1"/>
      <c r="C298" s="1"/>
      <c r="D298" s="1"/>
      <c r="E298" s="1"/>
      <c r="F298" s="1"/>
      <c r="G298" s="1"/>
      <c r="H298" s="1"/>
      <c r="M298">
        <v>10016.182630704345</v>
      </c>
    </row>
    <row r="299" spans="1:13" x14ac:dyDescent="0.45">
      <c r="A299" s="1"/>
      <c r="B299" s="1"/>
      <c r="C299" s="1"/>
      <c r="D299" s="1"/>
      <c r="E299" s="1"/>
      <c r="F299" s="1"/>
      <c r="G299" s="1"/>
      <c r="H299" s="1"/>
      <c r="M299">
        <v>4320.5748129689164</v>
      </c>
    </row>
    <row r="300" spans="1:13" x14ac:dyDescent="0.45">
      <c r="A300" s="1"/>
      <c r="B300" s="1"/>
      <c r="C300" s="1"/>
      <c r="D300" s="1"/>
      <c r="E300" s="1"/>
      <c r="F300" s="1"/>
      <c r="G300" s="1"/>
      <c r="H300" s="1"/>
      <c r="M300">
        <v>3487.812841350762</v>
      </c>
    </row>
    <row r="301" spans="1:13" x14ac:dyDescent="0.45">
      <c r="A301" s="1"/>
      <c r="B301" s="1"/>
      <c r="C301" s="1"/>
      <c r="D301" s="1"/>
      <c r="E301" s="1"/>
      <c r="F301" s="1"/>
      <c r="G301" s="1"/>
      <c r="H301" s="1"/>
      <c r="M301">
        <v>99.759645482350606</v>
      </c>
    </row>
    <row r="302" spans="1:13" x14ac:dyDescent="0.45">
      <c r="A302" s="1"/>
      <c r="B302" s="1"/>
      <c r="C302" s="1"/>
      <c r="D302" s="1"/>
      <c r="E302" s="1"/>
      <c r="F302" s="1"/>
      <c r="G302" s="1"/>
      <c r="H302" s="1"/>
      <c r="M302">
        <v>591.29775969468756</v>
      </c>
    </row>
    <row r="303" spans="1:13" x14ac:dyDescent="0.45">
      <c r="A303" s="1"/>
      <c r="B303" s="1"/>
      <c r="C303" s="1"/>
      <c r="D303" s="1"/>
      <c r="E303" s="1"/>
      <c r="F303" s="1"/>
      <c r="G303" s="1"/>
      <c r="H303" s="1"/>
      <c r="M303">
        <v>4344.553492036579</v>
      </c>
    </row>
    <row r="304" spans="1:13" x14ac:dyDescent="0.45">
      <c r="A304" s="1"/>
      <c r="B304" s="1"/>
      <c r="C304" s="1"/>
      <c r="D304" s="1"/>
      <c r="E304" s="1"/>
      <c r="F304" s="1"/>
      <c r="G304" s="1"/>
      <c r="H304" s="1"/>
      <c r="M304">
        <v>6746.8814694188986</v>
      </c>
    </row>
    <row r="305" spans="1:13" x14ac:dyDescent="0.45">
      <c r="A305" s="1"/>
      <c r="B305" s="1"/>
      <c r="C305" s="1"/>
      <c r="D305" s="1"/>
      <c r="E305" s="1"/>
      <c r="F305" s="1"/>
      <c r="G305" s="1"/>
      <c r="H305" s="1"/>
      <c r="M305">
        <v>7970.5509838246762</v>
      </c>
    </row>
    <row r="306" spans="1:13" x14ac:dyDescent="0.45">
      <c r="A306" s="1"/>
      <c r="B306" s="1"/>
      <c r="C306" s="1"/>
      <c r="D306" s="1"/>
      <c r="E306" s="1"/>
      <c r="F306" s="1"/>
      <c r="G306" s="1"/>
      <c r="H306" s="1"/>
      <c r="M306">
        <v>7221.74721635678</v>
      </c>
    </row>
    <row r="307" spans="1:13" x14ac:dyDescent="0.45">
      <c r="A307" s="1"/>
      <c r="B307" s="1"/>
      <c r="C307" s="1"/>
      <c r="D307" s="1"/>
      <c r="E307" s="1"/>
      <c r="F307" s="1"/>
      <c r="G307" s="1"/>
      <c r="H307" s="1"/>
      <c r="M307">
        <v>2934.8507448611817</v>
      </c>
    </row>
    <row r="308" spans="1:13" x14ac:dyDescent="0.45">
      <c r="A308" s="1"/>
      <c r="B308" s="1"/>
      <c r="C308" s="1"/>
      <c r="D308" s="1"/>
      <c r="E308" s="1"/>
      <c r="F308" s="1"/>
      <c r="G308" s="1"/>
      <c r="H308" s="1"/>
      <c r="M308">
        <v>13122.152818411821</v>
      </c>
    </row>
    <row r="309" spans="1:13" x14ac:dyDescent="0.45">
      <c r="A309" s="1"/>
      <c r="B309" s="1"/>
      <c r="C309" s="1"/>
      <c r="D309" s="1"/>
      <c r="E309" s="1"/>
      <c r="F309" s="1"/>
      <c r="G309" s="1"/>
      <c r="H309" s="1"/>
      <c r="M309">
        <v>1725.0448195366116</v>
      </c>
    </row>
    <row r="310" spans="1:13" x14ac:dyDescent="0.45">
      <c r="A310" s="1"/>
      <c r="B310" s="1"/>
      <c r="C310" s="1"/>
      <c r="D310" s="1"/>
      <c r="E310" s="1"/>
      <c r="F310" s="1"/>
      <c r="G310" s="1"/>
      <c r="H310" s="1"/>
      <c r="M310">
        <v>4144.0297654801398</v>
      </c>
    </row>
    <row r="311" spans="1:13" x14ac:dyDescent="0.45">
      <c r="A311" s="1"/>
      <c r="B311" s="1"/>
      <c r="C311" s="1"/>
      <c r="D311" s="1"/>
      <c r="E311" s="1"/>
      <c r="F311" s="1"/>
      <c r="G311" s="1"/>
      <c r="H311" s="1"/>
      <c r="M311">
        <v>6700.3809435110743</v>
      </c>
    </row>
    <row r="312" spans="1:13" x14ac:dyDescent="0.45">
      <c r="A312" s="1"/>
      <c r="B312" s="1"/>
      <c r="C312" s="1"/>
      <c r="D312" s="1"/>
      <c r="E312" s="1"/>
      <c r="F312" s="1"/>
      <c r="G312" s="1"/>
      <c r="H312" s="1"/>
      <c r="M312">
        <v>2708.0378684610696</v>
      </c>
    </row>
    <row r="313" spans="1:13" x14ac:dyDescent="0.45">
      <c r="A313" s="1"/>
      <c r="B313" s="1"/>
      <c r="C313" s="1"/>
      <c r="D313" s="1"/>
      <c r="E313" s="1"/>
      <c r="F313" s="1"/>
      <c r="G313" s="1"/>
      <c r="H313" s="1"/>
      <c r="M313">
        <v>4961.7626546654974</v>
      </c>
    </row>
    <row r="314" spans="1:13" x14ac:dyDescent="0.45">
      <c r="A314" s="1"/>
      <c r="B314" s="1"/>
      <c r="C314" s="1"/>
      <c r="D314" s="1"/>
      <c r="E314" s="1"/>
      <c r="F314" s="1"/>
      <c r="G314" s="1"/>
      <c r="H314" s="1"/>
      <c r="M314">
        <v>861.68338160695203</v>
      </c>
    </row>
    <row r="315" spans="1:13" x14ac:dyDescent="0.45">
      <c r="A315" s="1"/>
      <c r="B315" s="1"/>
      <c r="C315" s="1"/>
      <c r="D315" s="1"/>
      <c r="E315" s="1"/>
      <c r="F315" s="1"/>
      <c r="G315" s="1"/>
      <c r="H315" s="1"/>
      <c r="M315">
        <v>4222.154805070626</v>
      </c>
    </row>
    <row r="316" spans="1:13" x14ac:dyDescent="0.45">
      <c r="A316" s="1"/>
      <c r="B316" s="1"/>
      <c r="C316" s="1"/>
      <c r="D316" s="1"/>
      <c r="E316" s="1"/>
      <c r="F316" s="1"/>
      <c r="G316" s="1"/>
      <c r="H316" s="1"/>
      <c r="M316">
        <v>10751.486310261771</v>
      </c>
    </row>
    <row r="317" spans="1:13" x14ac:dyDescent="0.45">
      <c r="A317" s="1"/>
      <c r="B317" s="1"/>
      <c r="C317" s="1"/>
      <c r="D317" s="1"/>
      <c r="E317" s="1"/>
      <c r="F317" s="1"/>
      <c r="G317" s="1"/>
      <c r="H317" s="1"/>
      <c r="M317">
        <v>-1652.415937739941</v>
      </c>
    </row>
    <row r="318" spans="1:13" x14ac:dyDescent="0.45">
      <c r="A318" s="1"/>
      <c r="B318" s="1"/>
      <c r="C318" s="1"/>
      <c r="D318" s="1"/>
      <c r="E318" s="1"/>
      <c r="F318" s="1"/>
      <c r="G318" s="1"/>
      <c r="H318" s="1"/>
      <c r="M318">
        <v>929.56962040485087</v>
      </c>
    </row>
    <row r="319" spans="1:13" x14ac:dyDescent="0.45">
      <c r="A319" s="1"/>
      <c r="B319" s="1"/>
      <c r="C319" s="1"/>
      <c r="D319" s="1"/>
      <c r="E319" s="1"/>
      <c r="F319" s="1"/>
      <c r="G319" s="1"/>
      <c r="H319" s="1"/>
      <c r="M319">
        <v>3997.0099379265957</v>
      </c>
    </row>
    <row r="320" spans="1:13" x14ac:dyDescent="0.45">
      <c r="A320" s="1"/>
      <c r="B320" s="1"/>
      <c r="C320" s="1"/>
      <c r="D320" s="1"/>
      <c r="E320" s="1"/>
      <c r="F320" s="1"/>
      <c r="G320" s="1"/>
      <c r="H320" s="1"/>
      <c r="M320">
        <v>6284.9978255636634</v>
      </c>
    </row>
    <row r="321" spans="1:13" x14ac:dyDescent="0.45">
      <c r="A321" s="1"/>
      <c r="B321" s="1"/>
      <c r="C321" s="1"/>
      <c r="D321" s="1"/>
      <c r="E321" s="1"/>
      <c r="F321" s="1"/>
      <c r="G321" s="1"/>
      <c r="H321" s="1"/>
      <c r="M321">
        <v>12121.480611297353</v>
      </c>
    </row>
    <row r="322" spans="1:13" x14ac:dyDescent="0.45">
      <c r="A322" s="1"/>
      <c r="B322" s="1"/>
      <c r="C322" s="1"/>
      <c r="D322" s="1"/>
      <c r="E322" s="1"/>
      <c r="F322" s="1"/>
      <c r="G322" s="1"/>
      <c r="H322" s="1"/>
      <c r="M322">
        <v>3224.9788531719714</v>
      </c>
    </row>
    <row r="323" spans="1:13" x14ac:dyDescent="0.45">
      <c r="A323" s="1"/>
      <c r="B323" s="1"/>
      <c r="C323" s="1"/>
      <c r="D323" s="1"/>
      <c r="E323" s="1"/>
      <c r="F323" s="1"/>
      <c r="G323" s="1"/>
      <c r="H323" s="1"/>
      <c r="M323">
        <v>4956.6211607400546</v>
      </c>
    </row>
    <row r="324" spans="1:13" x14ac:dyDescent="0.45">
      <c r="A324" s="1"/>
      <c r="B324" s="1"/>
      <c r="C324" s="1"/>
      <c r="D324" s="1"/>
      <c r="E324" s="1"/>
      <c r="F324" s="1"/>
      <c r="G324" s="1"/>
      <c r="H324" s="1"/>
      <c r="M324">
        <v>-1507.6988335037167</v>
      </c>
    </row>
    <row r="325" spans="1:13" x14ac:dyDescent="0.45">
      <c r="A325" s="1"/>
      <c r="B325" s="1"/>
      <c r="C325" s="1"/>
      <c r="D325" s="1"/>
      <c r="E325" s="1"/>
      <c r="F325" s="1"/>
      <c r="G325" s="1"/>
      <c r="H325" s="1"/>
      <c r="M325">
        <v>9565.0847168322543</v>
      </c>
    </row>
    <row r="326" spans="1:13" x14ac:dyDescent="0.45">
      <c r="A326" s="1"/>
      <c r="B326" s="1"/>
      <c r="C326" s="1"/>
      <c r="D326" s="1"/>
      <c r="E326" s="1"/>
      <c r="F326" s="1"/>
      <c r="G326" s="1"/>
      <c r="H326" s="1"/>
      <c r="M326">
        <v>6938.5208769076817</v>
      </c>
    </row>
    <row r="327" spans="1:13" x14ac:dyDescent="0.45">
      <c r="A327" s="1"/>
      <c r="B327" s="1"/>
      <c r="C327" s="1"/>
      <c r="D327" s="1"/>
      <c r="E327" s="1"/>
      <c r="F327" s="1"/>
      <c r="G327" s="1"/>
      <c r="H327" s="1"/>
      <c r="M327">
        <v>10482.420383476147</v>
      </c>
    </row>
    <row r="328" spans="1:13" x14ac:dyDescent="0.45">
      <c r="A328" s="1"/>
      <c r="B328" s="1"/>
      <c r="C328" s="1"/>
      <c r="D328" s="1"/>
      <c r="E328" s="1"/>
      <c r="F328" s="1"/>
      <c r="G328" s="1"/>
      <c r="H328" s="1"/>
      <c r="M328">
        <v>6342.7196488050431</v>
      </c>
    </row>
    <row r="329" spans="1:13" x14ac:dyDescent="0.45">
      <c r="A329" s="1"/>
      <c r="B329" s="1"/>
      <c r="C329" s="1"/>
      <c r="D329" s="1"/>
      <c r="E329" s="1"/>
      <c r="F329" s="1"/>
      <c r="G329" s="1"/>
      <c r="H329" s="1"/>
      <c r="M329">
        <v>7660.8659897758771</v>
      </c>
    </row>
    <row r="330" spans="1:13" x14ac:dyDescent="0.45">
      <c r="A330" s="1"/>
      <c r="B330" s="1"/>
      <c r="C330" s="1"/>
      <c r="D330" s="1"/>
      <c r="E330" s="1"/>
      <c r="F330" s="1"/>
      <c r="G330" s="1"/>
      <c r="H330" s="1"/>
      <c r="M330">
        <v>5504.4681311679815</v>
      </c>
    </row>
    <row r="331" spans="1:13" x14ac:dyDescent="0.45">
      <c r="A331" s="1"/>
      <c r="B331" s="1"/>
      <c r="C331" s="1"/>
      <c r="D331" s="1"/>
      <c r="E331" s="1"/>
      <c r="F331" s="1"/>
      <c r="G331" s="1"/>
      <c r="H331" s="1"/>
      <c r="M331">
        <v>1762.4366159288838</v>
      </c>
    </row>
    <row r="332" spans="1:13" x14ac:dyDescent="0.45">
      <c r="A332" s="1"/>
      <c r="B332" s="1"/>
      <c r="C332" s="1"/>
      <c r="D332" s="1"/>
      <c r="E332" s="1"/>
      <c r="F332" s="1"/>
      <c r="G332" s="1"/>
      <c r="H332" s="1"/>
      <c r="M332">
        <v>852.38736720248562</v>
      </c>
    </row>
    <row r="333" spans="1:13" x14ac:dyDescent="0.45">
      <c r="A333" s="1"/>
      <c r="B333" s="1"/>
      <c r="C333" s="1"/>
      <c r="D333" s="1"/>
      <c r="E333" s="1"/>
      <c r="F333" s="1"/>
      <c r="G333" s="1"/>
      <c r="H333" s="1"/>
      <c r="M333">
        <v>3942.9071409399694</v>
      </c>
    </row>
    <row r="334" spans="1:13" x14ac:dyDescent="0.45">
      <c r="A334" s="1"/>
      <c r="B334" s="1"/>
      <c r="C334" s="1"/>
      <c r="D334" s="1"/>
      <c r="E334" s="1"/>
      <c r="F334" s="1"/>
      <c r="G334" s="1"/>
      <c r="H334" s="1"/>
      <c r="M334">
        <v>6756.2089929710273</v>
      </c>
    </row>
    <row r="335" spans="1:13" x14ac:dyDescent="0.45">
      <c r="A335" s="1"/>
      <c r="B335" s="1"/>
      <c r="C335" s="1"/>
      <c r="D335" s="1"/>
      <c r="E335" s="1"/>
      <c r="F335" s="1"/>
      <c r="G335" s="1"/>
      <c r="H335" s="1"/>
      <c r="M335">
        <v>11984.66176527756</v>
      </c>
    </row>
    <row r="336" spans="1:13" x14ac:dyDescent="0.45">
      <c r="A336" s="1"/>
      <c r="B336" s="1"/>
      <c r="C336" s="1"/>
      <c r="D336" s="1"/>
      <c r="E336" s="1"/>
      <c r="F336" s="1"/>
      <c r="G336" s="1"/>
      <c r="H336" s="1"/>
      <c r="M336">
        <v>2065.3281512497852</v>
      </c>
    </row>
    <row r="337" spans="1:13" x14ac:dyDescent="0.45">
      <c r="A337" s="1"/>
      <c r="B337" s="1"/>
      <c r="C337" s="1"/>
      <c r="D337" s="1"/>
      <c r="E337" s="1"/>
      <c r="F337" s="1"/>
      <c r="G337" s="1"/>
      <c r="H337" s="1"/>
      <c r="M337">
        <v>8938.1204300315585</v>
      </c>
    </row>
    <row r="338" spans="1:13" x14ac:dyDescent="0.45">
      <c r="A338" s="1"/>
      <c r="B338" s="1"/>
      <c r="C338" s="1"/>
      <c r="D338" s="1"/>
      <c r="E338" s="1"/>
      <c r="F338" s="1"/>
      <c r="G338" s="1"/>
      <c r="H338" s="1"/>
      <c r="M338">
        <v>3603.7137738502242</v>
      </c>
    </row>
    <row r="339" spans="1:13" x14ac:dyDescent="0.45">
      <c r="A339" s="1"/>
      <c r="B339" s="1"/>
      <c r="C339" s="1"/>
      <c r="D339" s="1"/>
      <c r="E339" s="1"/>
      <c r="F339" s="1"/>
      <c r="G339" s="1"/>
      <c r="H339" s="1"/>
      <c r="M339">
        <v>13703.313456420026</v>
      </c>
    </row>
    <row r="340" spans="1:13" x14ac:dyDescent="0.45">
      <c r="A340" s="1"/>
      <c r="B340" s="1"/>
      <c r="C340" s="1"/>
      <c r="D340" s="1"/>
      <c r="E340" s="1"/>
      <c r="F340" s="1"/>
      <c r="G340" s="1"/>
      <c r="H340" s="1"/>
      <c r="M340">
        <v>5525.2054585377336</v>
      </c>
    </row>
    <row r="341" spans="1:13" x14ac:dyDescent="0.45">
      <c r="A341" s="1"/>
      <c r="B341" s="1"/>
      <c r="C341" s="1"/>
      <c r="D341" s="1"/>
      <c r="E341" s="1"/>
      <c r="F341" s="1"/>
      <c r="G341" s="1"/>
      <c r="H341" s="1"/>
      <c r="M341">
        <v>4995.9031637030785</v>
      </c>
    </row>
    <row r="342" spans="1:13" x14ac:dyDescent="0.45">
      <c r="A342" s="1"/>
      <c r="B342" s="1"/>
      <c r="C342" s="1"/>
      <c r="D342" s="1"/>
      <c r="E342" s="1"/>
      <c r="F342" s="1"/>
      <c r="G342" s="1"/>
      <c r="H342" s="1"/>
      <c r="M342">
        <v>7184.2039519399514</v>
      </c>
    </row>
    <row r="343" spans="1:13" x14ac:dyDescent="0.45">
      <c r="A343" s="1"/>
      <c r="B343" s="1"/>
      <c r="C343" s="1"/>
      <c r="D343" s="1"/>
      <c r="E343" s="1"/>
      <c r="F343" s="1"/>
      <c r="G343" s="1"/>
      <c r="H343" s="1"/>
      <c r="M343">
        <v>2677.5481646657063</v>
      </c>
    </row>
    <row r="344" spans="1:13" x14ac:dyDescent="0.45">
      <c r="A344" s="1"/>
      <c r="B344" s="1"/>
      <c r="C344" s="1"/>
      <c r="D344" s="1"/>
      <c r="E344" s="1"/>
      <c r="F344" s="1"/>
      <c r="G344" s="1"/>
      <c r="H344" s="1"/>
      <c r="M344">
        <v>3453.4979557293846</v>
      </c>
    </row>
    <row r="345" spans="1:13" x14ac:dyDescent="0.45">
      <c r="A345" s="1"/>
      <c r="B345" s="1"/>
      <c r="C345" s="1"/>
      <c r="D345" s="1"/>
      <c r="E345" s="1"/>
      <c r="F345" s="1"/>
      <c r="G345" s="1"/>
      <c r="H345" s="1"/>
      <c r="M345">
        <v>2744.0266684268208</v>
      </c>
    </row>
    <row r="346" spans="1:13" x14ac:dyDescent="0.45">
      <c r="A346" s="1"/>
      <c r="B346" s="1"/>
      <c r="C346" s="1"/>
      <c r="D346" s="1"/>
      <c r="E346" s="1"/>
      <c r="F346" s="1"/>
      <c r="G346" s="1"/>
      <c r="H346" s="1"/>
      <c r="M346">
        <v>5820.8152708587222</v>
      </c>
    </row>
    <row r="347" spans="1:13" x14ac:dyDescent="0.45">
      <c r="A347" s="1"/>
      <c r="B347" s="1"/>
      <c r="C347" s="1"/>
      <c r="D347" s="1"/>
      <c r="E347" s="1"/>
      <c r="F347" s="1"/>
      <c r="G347" s="1"/>
      <c r="H347" s="1"/>
      <c r="M347">
        <v>2794.3171328628523</v>
      </c>
    </row>
    <row r="348" spans="1:13" x14ac:dyDescent="0.45">
      <c r="A348" s="1"/>
      <c r="B348" s="1"/>
      <c r="C348" s="1"/>
      <c r="D348" s="1"/>
      <c r="E348" s="1"/>
      <c r="F348" s="1"/>
      <c r="G348" s="1"/>
      <c r="H348" s="1"/>
      <c r="M348">
        <v>5879.0808959960777</v>
      </c>
    </row>
    <row r="349" spans="1:13" x14ac:dyDescent="0.45">
      <c r="A349" s="1"/>
      <c r="B349" s="1"/>
      <c r="C349" s="1"/>
      <c r="D349" s="1"/>
      <c r="E349" s="1"/>
      <c r="F349" s="1"/>
      <c r="G349" s="1"/>
      <c r="H349" s="1"/>
      <c r="M349">
        <v>9188.0771765204809</v>
      </c>
    </row>
    <row r="350" spans="1:13" x14ac:dyDescent="0.45">
      <c r="A350" s="1"/>
      <c r="B350" s="1"/>
      <c r="C350" s="1"/>
      <c r="D350" s="1"/>
      <c r="E350" s="1"/>
      <c r="F350" s="1"/>
      <c r="G350" s="1"/>
      <c r="H350" s="1"/>
      <c r="M350">
        <v>5638.1737075147939</v>
      </c>
    </row>
    <row r="351" spans="1:13" x14ac:dyDescent="0.45">
      <c r="A351" s="1"/>
      <c r="B351" s="1"/>
      <c r="C351" s="1"/>
      <c r="D351" s="1"/>
      <c r="E351" s="1"/>
      <c r="F351" s="1"/>
      <c r="G351" s="1"/>
      <c r="H351" s="1"/>
      <c r="M351">
        <v>7118.3818998995193</v>
      </c>
    </row>
    <row r="352" spans="1:13" x14ac:dyDescent="0.45">
      <c r="A352" s="1"/>
      <c r="B352" s="1"/>
      <c r="C352" s="1"/>
      <c r="D352" s="1"/>
      <c r="E352" s="1"/>
      <c r="F352" s="1"/>
      <c r="G352" s="1"/>
      <c r="H352" s="1"/>
      <c r="M352">
        <v>12764.99440409612</v>
      </c>
    </row>
    <row r="353" spans="1:13" x14ac:dyDescent="0.45">
      <c r="A353" s="1"/>
      <c r="B353" s="1"/>
      <c r="C353" s="1"/>
      <c r="D353" s="1"/>
      <c r="E353" s="1"/>
      <c r="F353" s="1"/>
      <c r="G353" s="1"/>
      <c r="H353" s="1"/>
      <c r="M353">
        <v>4129.9301834948565</v>
      </c>
    </row>
    <row r="354" spans="1:13" x14ac:dyDescent="0.45">
      <c r="A354" s="1"/>
      <c r="B354" s="1"/>
      <c r="C354" s="1"/>
      <c r="D354" s="1"/>
      <c r="E354" s="1"/>
      <c r="F354" s="1"/>
      <c r="G354" s="1"/>
      <c r="H354" s="1"/>
      <c r="M354">
        <v>8290.5973115305169</v>
      </c>
    </row>
    <row r="355" spans="1:13" x14ac:dyDescent="0.45">
      <c r="A355" s="1"/>
      <c r="B355" s="1"/>
      <c r="C355" s="1"/>
      <c r="D355" s="1"/>
      <c r="E355" s="1"/>
      <c r="F355" s="1"/>
      <c r="G355" s="1"/>
      <c r="H355" s="1"/>
      <c r="M355">
        <v>-814.53665391260802</v>
      </c>
    </row>
    <row r="356" spans="1:13" x14ac:dyDescent="0.45">
      <c r="A356" s="1"/>
      <c r="B356" s="1"/>
      <c r="C356" s="1"/>
      <c r="D356" s="1"/>
      <c r="E356" s="1"/>
      <c r="F356" s="1"/>
      <c r="G356" s="1"/>
      <c r="H356" s="1"/>
      <c r="M356">
        <v>5337.5899451520891</v>
      </c>
    </row>
    <row r="357" spans="1:13" x14ac:dyDescent="0.45">
      <c r="A357" s="1"/>
      <c r="B357" s="1"/>
      <c r="C357" s="1"/>
      <c r="D357" s="1"/>
      <c r="E357" s="1"/>
      <c r="F357" s="1"/>
      <c r="G357" s="1"/>
      <c r="H357" s="1"/>
      <c r="M357">
        <v>9274.804475652687</v>
      </c>
    </row>
    <row r="358" spans="1:13" x14ac:dyDescent="0.45">
      <c r="A358" s="1"/>
      <c r="B358" s="1"/>
      <c r="C358" s="1"/>
      <c r="D358" s="1"/>
      <c r="E358" s="1"/>
      <c r="F358" s="1"/>
      <c r="G358" s="1"/>
      <c r="H358" s="1"/>
      <c r="M358">
        <v>367.10625704073391</v>
      </c>
    </row>
    <row r="359" spans="1:13" x14ac:dyDescent="0.45">
      <c r="A359" s="1"/>
      <c r="B359" s="1"/>
      <c r="C359" s="1"/>
      <c r="D359" s="1"/>
      <c r="E359" s="1"/>
      <c r="F359" s="1"/>
      <c r="G359" s="1"/>
      <c r="H359" s="1"/>
      <c r="M359">
        <v>3996.6311264270989</v>
      </c>
    </row>
    <row r="360" spans="1:13" x14ac:dyDescent="0.45">
      <c r="A360" s="1"/>
      <c r="B360" s="1"/>
      <c r="C360" s="1"/>
      <c r="D360" s="1"/>
      <c r="E360" s="1"/>
      <c r="F360" s="1"/>
      <c r="G360" s="1"/>
      <c r="H360" s="1"/>
      <c r="M360">
        <v>10927.443639418947</v>
      </c>
    </row>
    <row r="361" spans="1:13" x14ac:dyDescent="0.45">
      <c r="A361" s="1"/>
      <c r="B361" s="1"/>
      <c r="C361" s="1"/>
      <c r="D361" s="1"/>
      <c r="E361" s="1"/>
      <c r="F361" s="1"/>
      <c r="G361" s="1"/>
      <c r="H361" s="1"/>
      <c r="M361">
        <v>650.07694560951859</v>
      </c>
    </row>
    <row r="362" spans="1:13" x14ac:dyDescent="0.45">
      <c r="A362" s="1"/>
      <c r="B362" s="1"/>
      <c r="C362" s="1"/>
      <c r="D362" s="1"/>
      <c r="E362" s="1"/>
      <c r="F362" s="1"/>
      <c r="G362" s="1"/>
      <c r="H362" s="1"/>
      <c r="M362">
        <v>9116.1988199494772</v>
      </c>
    </row>
    <row r="363" spans="1:13" x14ac:dyDescent="0.45">
      <c r="A363" s="1"/>
      <c r="B363" s="1"/>
      <c r="C363" s="1"/>
      <c r="D363" s="1"/>
      <c r="E363" s="1"/>
      <c r="F363" s="1"/>
      <c r="G363" s="1"/>
      <c r="H363" s="1"/>
      <c r="M363">
        <v>9531.460176280274</v>
      </c>
    </row>
    <row r="364" spans="1:13" x14ac:dyDescent="0.45">
      <c r="A364" s="1"/>
      <c r="B364" s="1"/>
      <c r="C364" s="1"/>
      <c r="D364" s="1"/>
      <c r="E364" s="1"/>
      <c r="F364" s="1"/>
      <c r="G364" s="1"/>
      <c r="H364" s="1"/>
      <c r="M364">
        <v>2375.0739583925024</v>
      </c>
    </row>
    <row r="365" spans="1:13" x14ac:dyDescent="0.45">
      <c r="A365" s="1"/>
      <c r="B365" s="1"/>
      <c r="C365" s="1"/>
      <c r="D365" s="1"/>
      <c r="E365" s="1"/>
      <c r="F365" s="1"/>
      <c r="G365" s="1"/>
      <c r="H365" s="1"/>
      <c r="M365">
        <v>8228.2132790791075</v>
      </c>
    </row>
    <row r="366" spans="1:13" x14ac:dyDescent="0.45">
      <c r="A366" s="1"/>
      <c r="B366" s="1"/>
      <c r="C366" s="1"/>
      <c r="D366" s="1"/>
      <c r="E366" s="1"/>
      <c r="F366" s="1"/>
      <c r="G366" s="1"/>
      <c r="H366" s="1"/>
      <c r="M366">
        <v>12375.001623788125</v>
      </c>
    </row>
    <row r="367" spans="1:13" x14ac:dyDescent="0.45">
      <c r="A367" s="1"/>
      <c r="B367" s="1"/>
      <c r="C367" s="1"/>
      <c r="D367" s="1"/>
      <c r="E367" s="1"/>
      <c r="F367" s="1"/>
      <c r="G367" s="1"/>
      <c r="H367" s="1"/>
      <c r="M367">
        <v>10254.071196461664</v>
      </c>
    </row>
    <row r="368" spans="1:13" x14ac:dyDescent="0.45">
      <c r="A368" s="1"/>
      <c r="B368" s="1"/>
      <c r="C368" s="1"/>
      <c r="D368" s="1"/>
      <c r="E368" s="1"/>
      <c r="F368" s="1"/>
      <c r="G368" s="1"/>
      <c r="H368" s="1"/>
      <c r="M368">
        <v>5258.2080912654201</v>
      </c>
    </row>
    <row r="369" spans="1:13" x14ac:dyDescent="0.45">
      <c r="A369" s="1"/>
      <c r="B369" s="1"/>
      <c r="C369" s="1"/>
      <c r="D369" s="1"/>
      <c r="E369" s="1"/>
      <c r="F369" s="1"/>
      <c r="G369" s="1"/>
      <c r="H369" s="1"/>
      <c r="M369">
        <v>3630.8637643950133</v>
      </c>
    </row>
    <row r="370" spans="1:13" x14ac:dyDescent="0.45">
      <c r="A370" s="1"/>
      <c r="B370" s="1"/>
      <c r="C370" s="1"/>
      <c r="D370" s="1"/>
      <c r="E370" s="1"/>
      <c r="F370" s="1"/>
      <c r="G370" s="1"/>
      <c r="H370" s="1"/>
      <c r="M370">
        <v>10423.624605361725</v>
      </c>
    </row>
    <row r="371" spans="1:13" x14ac:dyDescent="0.45">
      <c r="A371" s="1"/>
      <c r="B371" s="1"/>
      <c r="C371" s="1"/>
      <c r="D371" s="1"/>
      <c r="E371" s="1"/>
      <c r="F371" s="1"/>
      <c r="G371" s="1"/>
      <c r="H371" s="1"/>
      <c r="M371">
        <v>3863.4924602209467</v>
      </c>
    </row>
    <row r="372" spans="1:13" x14ac:dyDescent="0.45">
      <c r="A372" s="1"/>
      <c r="B372" s="1"/>
      <c r="C372" s="1"/>
      <c r="D372" s="1"/>
      <c r="E372" s="1"/>
      <c r="F372" s="1"/>
      <c r="G372" s="1"/>
      <c r="H372" s="1"/>
      <c r="M372">
        <v>7264.1167593666978</v>
      </c>
    </row>
    <row r="373" spans="1:13" x14ac:dyDescent="0.45">
      <c r="A373" s="1"/>
      <c r="B373" s="1"/>
      <c r="C373" s="1"/>
      <c r="D373" s="1"/>
      <c r="E373" s="1"/>
      <c r="F373" s="1"/>
      <c r="G373" s="1"/>
      <c r="H373" s="1"/>
      <c r="M373">
        <v>3816.802616473633</v>
      </c>
    </row>
    <row r="374" spans="1:13" x14ac:dyDescent="0.45">
      <c r="A374" s="1"/>
      <c r="B374" s="1"/>
      <c r="C374" s="1"/>
      <c r="D374" s="1"/>
      <c r="E374" s="1"/>
      <c r="F374" s="1"/>
      <c r="G374" s="1"/>
      <c r="H374" s="1"/>
      <c r="M374">
        <v>6060.5498342044884</v>
      </c>
    </row>
    <row r="375" spans="1:13" x14ac:dyDescent="0.45">
      <c r="A375" s="1"/>
      <c r="B375" s="1"/>
      <c r="C375" s="1"/>
      <c r="D375" s="1"/>
      <c r="E375" s="1"/>
      <c r="F375" s="1"/>
      <c r="G375" s="1"/>
      <c r="H375" s="1"/>
      <c r="M375">
        <v>11091.806900346553</v>
      </c>
    </row>
    <row r="376" spans="1:13" x14ac:dyDescent="0.45">
      <c r="A376" s="1"/>
      <c r="B376" s="1"/>
      <c r="C376" s="1"/>
      <c r="D376" s="1"/>
      <c r="E376" s="1"/>
      <c r="F376" s="1"/>
      <c r="G376" s="1"/>
      <c r="H376" s="1"/>
      <c r="M376">
        <v>8283.7918096384783</v>
      </c>
    </row>
    <row r="377" spans="1:13" x14ac:dyDescent="0.45">
      <c r="A377" s="1"/>
      <c r="B377" s="1"/>
      <c r="C377" s="1"/>
      <c r="D377" s="1"/>
      <c r="E377" s="1"/>
      <c r="F377" s="1"/>
      <c r="G377" s="1"/>
      <c r="H377" s="1"/>
      <c r="M377">
        <v>4550.3849485443207</v>
      </c>
    </row>
    <row r="378" spans="1:13" x14ac:dyDescent="0.45">
      <c r="A378" s="1"/>
      <c r="B378" s="1"/>
      <c r="C378" s="1"/>
      <c r="D378" s="1"/>
      <c r="E378" s="1"/>
      <c r="F378" s="1"/>
      <c r="G378" s="1"/>
      <c r="H378" s="1"/>
      <c r="M378">
        <v>1694.9431573207621</v>
      </c>
    </row>
    <row r="379" spans="1:13" x14ac:dyDescent="0.45">
      <c r="A379" s="1"/>
      <c r="B379" s="1"/>
      <c r="C379" s="1"/>
      <c r="D379" s="1"/>
      <c r="E379" s="1"/>
      <c r="F379" s="1"/>
      <c r="G379" s="1"/>
      <c r="H379" s="1"/>
      <c r="M379">
        <v>14138.360666867782</v>
      </c>
    </row>
    <row r="380" spans="1:13" x14ac:dyDescent="0.45">
      <c r="A380" s="1"/>
      <c r="B380" s="1"/>
      <c r="C380" s="1"/>
      <c r="D380" s="1"/>
      <c r="E380" s="1"/>
      <c r="F380" s="1"/>
      <c r="G380" s="1"/>
      <c r="H380" s="1"/>
      <c r="M380">
        <v>10194.120209814897</v>
      </c>
    </row>
    <row r="381" spans="1:13" x14ac:dyDescent="0.45">
      <c r="A381" s="1"/>
      <c r="B381" s="1"/>
      <c r="C381" s="1"/>
      <c r="D381" s="1"/>
      <c r="E381" s="1"/>
      <c r="F381" s="1"/>
      <c r="G381" s="1"/>
      <c r="H381" s="1"/>
      <c r="M381">
        <v>13791.894599948351</v>
      </c>
    </row>
    <row r="382" spans="1:13" x14ac:dyDescent="0.45">
      <c r="A382" s="1"/>
      <c r="B382" s="1"/>
      <c r="C382" s="1"/>
      <c r="D382" s="1"/>
      <c r="E382" s="1"/>
      <c r="F382" s="1"/>
      <c r="G382" s="1"/>
      <c r="H382" s="1"/>
      <c r="M382">
        <v>6655.2070614636505</v>
      </c>
    </row>
    <row r="383" spans="1:13" x14ac:dyDescent="0.45">
      <c r="A383" s="1"/>
      <c r="B383" s="1"/>
      <c r="C383" s="1"/>
      <c r="D383" s="1"/>
      <c r="E383" s="1"/>
      <c r="F383" s="1"/>
      <c r="G383" s="1"/>
      <c r="H383" s="1"/>
      <c r="M383">
        <v>2386.3957766331368</v>
      </c>
    </row>
    <row r="384" spans="1:13" x14ac:dyDescent="0.45">
      <c r="A384" s="1"/>
      <c r="B384" s="1"/>
      <c r="C384" s="1"/>
      <c r="D384" s="1"/>
      <c r="E384" s="1"/>
      <c r="F384" s="1"/>
      <c r="G384" s="1"/>
      <c r="H384" s="1"/>
      <c r="M384">
        <v>1179.1434097105666</v>
      </c>
    </row>
    <row r="385" spans="1:13" x14ac:dyDescent="0.45">
      <c r="A385" s="1"/>
      <c r="B385" s="1"/>
      <c r="C385" s="1"/>
      <c r="D385" s="1"/>
      <c r="E385" s="1"/>
      <c r="F385" s="1"/>
      <c r="G385" s="1"/>
      <c r="H385" s="1"/>
      <c r="M385">
        <v>7838.5513472505627</v>
      </c>
    </row>
    <row r="386" spans="1:13" x14ac:dyDescent="0.45">
      <c r="M386">
        <v>9921.0304561436024</v>
      </c>
    </row>
    <row r="387" spans="1:13" x14ac:dyDescent="0.45">
      <c r="M387">
        <v>7038.8429133824284</v>
      </c>
    </row>
    <row r="388" spans="1:13" x14ac:dyDescent="0.45">
      <c r="M388">
        <v>7323.1719259892197</v>
      </c>
    </row>
    <row r="389" spans="1:13" x14ac:dyDescent="0.45">
      <c r="M389">
        <v>7912.6672210786237</v>
      </c>
    </row>
    <row r="390" spans="1:13" x14ac:dyDescent="0.45">
      <c r="M390">
        <v>3018.7349948041629</v>
      </c>
    </row>
    <row r="391" spans="1:13" x14ac:dyDescent="0.45">
      <c r="M391">
        <v>3563.5116271594634</v>
      </c>
    </row>
    <row r="392" spans="1:13" x14ac:dyDescent="0.45">
      <c r="M392">
        <v>5814.2016431384764</v>
      </c>
    </row>
    <row r="393" spans="1:13" x14ac:dyDescent="0.45">
      <c r="M393">
        <v>5660.1877835723099</v>
      </c>
    </row>
    <row r="394" spans="1:13" x14ac:dyDescent="0.45">
      <c r="M394">
        <v>21915.290121987808</v>
      </c>
    </row>
    <row r="395" spans="1:13" x14ac:dyDescent="0.45">
      <c r="M395">
        <v>6411.5689648736734</v>
      </c>
    </row>
    <row r="396" spans="1:13" x14ac:dyDescent="0.45">
      <c r="M396">
        <v>6500.5341361552273</v>
      </c>
    </row>
    <row r="397" spans="1:13" x14ac:dyDescent="0.45">
      <c r="M397">
        <v>2662.6774656937341</v>
      </c>
    </row>
    <row r="398" spans="1:13" x14ac:dyDescent="0.45">
      <c r="M398">
        <v>12027.242592200822</v>
      </c>
    </row>
    <row r="399" spans="1:13" x14ac:dyDescent="0.45">
      <c r="M399">
        <v>1135.2339608413131</v>
      </c>
    </row>
    <row r="400" spans="1:13" x14ac:dyDescent="0.45">
      <c r="M400">
        <v>7960.8095560350885</v>
      </c>
    </row>
    <row r="401" spans="13:13" x14ac:dyDescent="0.45">
      <c r="M401">
        <v>1820.6503184985013</v>
      </c>
    </row>
    <row r="402" spans="13:13" x14ac:dyDescent="0.45">
      <c r="M402">
        <v>5776.3044534872679</v>
      </c>
    </row>
    <row r="403" spans="13:13" x14ac:dyDescent="0.45">
      <c r="M403">
        <v>2258.3309699829479</v>
      </c>
    </row>
    <row r="404" spans="13:13" x14ac:dyDescent="0.45">
      <c r="M404">
        <v>4827.4478231896246</v>
      </c>
    </row>
    <row r="405" spans="13:13" x14ac:dyDescent="0.45">
      <c r="M405">
        <v>3825.9174073550967</v>
      </c>
    </row>
    <row r="406" spans="13:13" x14ac:dyDescent="0.45">
      <c r="M406">
        <v>-295.66332373587284</v>
      </c>
    </row>
    <row r="407" spans="13:13" x14ac:dyDescent="0.45">
      <c r="M407">
        <v>7063.9848374128378</v>
      </c>
    </row>
    <row r="408" spans="13:13" x14ac:dyDescent="0.45">
      <c r="M408">
        <v>10592.504207084578</v>
      </c>
    </row>
    <row r="409" spans="13:13" x14ac:dyDescent="0.45">
      <c r="M409">
        <v>9022.8657579970277</v>
      </c>
    </row>
    <row r="410" spans="13:13" x14ac:dyDescent="0.45">
      <c r="M410">
        <v>8579.2187357416042</v>
      </c>
    </row>
    <row r="411" spans="13:13" x14ac:dyDescent="0.45">
      <c r="M411">
        <v>2807.9432548830227</v>
      </c>
    </row>
    <row r="412" spans="13:13" x14ac:dyDescent="0.45">
      <c r="M412">
        <v>10729.689244477886</v>
      </c>
    </row>
    <row r="413" spans="13:13" x14ac:dyDescent="0.45">
      <c r="M413">
        <v>11609.532669400643</v>
      </c>
    </row>
    <row r="414" spans="13:13" x14ac:dyDescent="0.45">
      <c r="M414">
        <v>11262.427883646942</v>
      </c>
    </row>
    <row r="415" spans="13:13" x14ac:dyDescent="0.45">
      <c r="M415">
        <v>14127.698782641521</v>
      </c>
    </row>
    <row r="416" spans="13:13" x14ac:dyDescent="0.45">
      <c r="M416">
        <v>6878.2900835510518</v>
      </c>
    </row>
    <row r="417" spans="13:13" x14ac:dyDescent="0.45">
      <c r="M417">
        <v>8747.3297908248678</v>
      </c>
    </row>
    <row r="418" spans="13:13" x14ac:dyDescent="0.45">
      <c r="M418">
        <v>6962.6516248509179</v>
      </c>
    </row>
    <row r="419" spans="13:13" x14ac:dyDescent="0.45">
      <c r="M419">
        <v>-514.76906821276498</v>
      </c>
    </row>
    <row r="420" spans="13:13" x14ac:dyDescent="0.45">
      <c r="M420">
        <v>-2428.4351191109963</v>
      </c>
    </row>
    <row r="421" spans="13:13" x14ac:dyDescent="0.45">
      <c r="M421">
        <v>-1988.0660940639536</v>
      </c>
    </row>
    <row r="422" spans="13:13" x14ac:dyDescent="0.45">
      <c r="M422">
        <v>-1017.6691734786109</v>
      </c>
    </row>
    <row r="423" spans="13:13" x14ac:dyDescent="0.45">
      <c r="M423">
        <v>10681.428178430029</v>
      </c>
    </row>
    <row r="424" spans="13:13" x14ac:dyDescent="0.45">
      <c r="M424">
        <v>3251.1579799655738</v>
      </c>
    </row>
    <row r="425" spans="13:13" x14ac:dyDescent="0.45">
      <c r="M425">
        <v>7260.0883097207152</v>
      </c>
    </row>
    <row r="426" spans="13:13" x14ac:dyDescent="0.45">
      <c r="M426">
        <v>9501.7091233897518</v>
      </c>
    </row>
    <row r="427" spans="13:13" x14ac:dyDescent="0.45">
      <c r="M427">
        <v>4304.2543634002795</v>
      </c>
    </row>
    <row r="428" spans="13:13" x14ac:dyDescent="0.45">
      <c r="M428">
        <v>3057.395691818012</v>
      </c>
    </row>
    <row r="429" spans="13:13" x14ac:dyDescent="0.45">
      <c r="M429">
        <v>2789.8732616845773</v>
      </c>
    </row>
    <row r="430" spans="13:13" x14ac:dyDescent="0.45">
      <c r="M430">
        <v>-1135.4765028620168</v>
      </c>
    </row>
    <row r="431" spans="13:13" x14ac:dyDescent="0.45">
      <c r="M431">
        <v>2574.8040160743149</v>
      </c>
    </row>
    <row r="432" spans="13:13" x14ac:dyDescent="0.45">
      <c r="M432">
        <v>4466.0925935063133</v>
      </c>
    </row>
    <row r="433" spans="13:13" x14ac:dyDescent="0.45">
      <c r="M433">
        <v>4397.1526914524948</v>
      </c>
    </row>
    <row r="434" spans="13:13" x14ac:dyDescent="0.45">
      <c r="M434">
        <v>8587.789867947009</v>
      </c>
    </row>
    <row r="435" spans="13:13" x14ac:dyDescent="0.45">
      <c r="M435">
        <v>5380.1916463350753</v>
      </c>
    </row>
    <row r="436" spans="13:13" x14ac:dyDescent="0.45">
      <c r="M436">
        <v>1259.0134088890627</v>
      </c>
    </row>
    <row r="437" spans="13:13" x14ac:dyDescent="0.45">
      <c r="M437">
        <v>7768.2089160231881</v>
      </c>
    </row>
    <row r="438" spans="13:13" x14ac:dyDescent="0.45">
      <c r="M438">
        <v>5535.0962756662666</v>
      </c>
    </row>
    <row r="439" spans="13:13" x14ac:dyDescent="0.45">
      <c r="M439">
        <v>7990.1141138974817</v>
      </c>
    </row>
    <row r="440" spans="13:13" x14ac:dyDescent="0.45">
      <c r="M440">
        <v>5936.8877774663597</v>
      </c>
    </row>
    <row r="441" spans="13:13" x14ac:dyDescent="0.45">
      <c r="M441">
        <v>6139.5873047025998</v>
      </c>
    </row>
    <row r="442" spans="13:13" x14ac:dyDescent="0.45">
      <c r="M442">
        <v>3114.2599472629372</v>
      </c>
    </row>
    <row r="443" spans="13:13" x14ac:dyDescent="0.45">
      <c r="M443">
        <v>6877.7865168247663</v>
      </c>
    </row>
    <row r="444" spans="13:13" x14ac:dyDescent="0.45">
      <c r="M444">
        <v>1909.6969383974028</v>
      </c>
    </row>
    <row r="445" spans="13:13" x14ac:dyDescent="0.45">
      <c r="M445">
        <v>15230.564212494253</v>
      </c>
    </row>
    <row r="446" spans="13:13" x14ac:dyDescent="0.45">
      <c r="M446">
        <v>9421.2784508700424</v>
      </c>
    </row>
    <row r="447" spans="13:13" x14ac:dyDescent="0.45">
      <c r="M447">
        <v>-510.29752680225283</v>
      </c>
    </row>
    <row r="448" spans="13:13" x14ac:dyDescent="0.45">
      <c r="M448">
        <v>-3529.7630734520135</v>
      </c>
    </row>
    <row r="449" spans="13:13" x14ac:dyDescent="0.45">
      <c r="M449">
        <v>8577.336983227262</v>
      </c>
    </row>
    <row r="450" spans="13:13" x14ac:dyDescent="0.45">
      <c r="M450">
        <v>14122.243277728347</v>
      </c>
    </row>
    <row r="451" spans="13:13" x14ac:dyDescent="0.45">
      <c r="M451">
        <v>8665.2864074054341</v>
      </c>
    </row>
    <row r="452" spans="13:13" x14ac:dyDescent="0.45">
      <c r="M452">
        <v>8301.5909884978464</v>
      </c>
    </row>
    <row r="453" spans="13:13" x14ac:dyDescent="0.45">
      <c r="M453">
        <v>5016.8562649525193</v>
      </c>
    </row>
    <row r="454" spans="13:13" x14ac:dyDescent="0.45">
      <c r="M454">
        <v>15059.760042197355</v>
      </c>
    </row>
    <row r="455" spans="13:13" x14ac:dyDescent="0.45">
      <c r="M455">
        <v>6586.4422608252062</v>
      </c>
    </row>
    <row r="456" spans="13:13" x14ac:dyDescent="0.45">
      <c r="M456">
        <v>3733.1945404461221</v>
      </c>
    </row>
    <row r="457" spans="13:13" x14ac:dyDescent="0.45">
      <c r="M457">
        <v>2299.2513435299334</v>
      </c>
    </row>
    <row r="458" spans="13:13" x14ac:dyDescent="0.45">
      <c r="M458">
        <v>3538.8574019673506</v>
      </c>
    </row>
    <row r="459" spans="13:13" x14ac:dyDescent="0.45">
      <c r="M459">
        <v>6413.575977939603</v>
      </c>
    </row>
    <row r="460" spans="13:13" x14ac:dyDescent="0.45">
      <c r="M460">
        <v>9286.3027155545569</v>
      </c>
    </row>
    <row r="461" spans="13:13" x14ac:dyDescent="0.45">
      <c r="M461">
        <v>7955.6192827113737</v>
      </c>
    </row>
    <row r="462" spans="13:13" x14ac:dyDescent="0.45">
      <c r="M462">
        <v>5124.3916678157075</v>
      </c>
    </row>
    <row r="463" spans="13:13" x14ac:dyDescent="0.45">
      <c r="M463">
        <v>5464.8179614806759</v>
      </c>
    </row>
    <row r="464" spans="13:13" x14ac:dyDescent="0.45">
      <c r="M464">
        <v>7624.6152040498891</v>
      </c>
    </row>
    <row r="465" spans="13:13" x14ac:dyDescent="0.45">
      <c r="M465">
        <v>8481.5130441123001</v>
      </c>
    </row>
    <row r="466" spans="13:13" x14ac:dyDescent="0.45">
      <c r="M466">
        <v>859.65082479518605</v>
      </c>
    </row>
    <row r="467" spans="13:13" x14ac:dyDescent="0.45">
      <c r="M467">
        <v>14478.673693132539</v>
      </c>
    </row>
    <row r="468" spans="13:13" x14ac:dyDescent="0.45">
      <c r="M468">
        <v>1733.5515033916163</v>
      </c>
    </row>
    <row r="469" spans="13:13" x14ac:dyDescent="0.45">
      <c r="M469">
        <v>2343.5080230194581</v>
      </c>
    </row>
    <row r="470" spans="13:13" x14ac:dyDescent="0.45">
      <c r="M470">
        <v>13558.611309693144</v>
      </c>
    </row>
    <row r="471" spans="13:13" x14ac:dyDescent="0.45">
      <c r="M471">
        <v>-624.42414192773867</v>
      </c>
    </row>
    <row r="472" spans="13:13" x14ac:dyDescent="0.45">
      <c r="M472">
        <v>7319.5518782889194</v>
      </c>
    </row>
    <row r="473" spans="13:13" x14ac:dyDescent="0.45">
      <c r="M473">
        <v>1916.2336132503806</v>
      </c>
    </row>
    <row r="474" spans="13:13" x14ac:dyDescent="0.45">
      <c r="M474">
        <v>17525.098415608765</v>
      </c>
    </row>
    <row r="475" spans="13:13" x14ac:dyDescent="0.45">
      <c r="M475">
        <v>5588.5340513677802</v>
      </c>
    </row>
    <row r="476" spans="13:13" x14ac:dyDescent="0.45">
      <c r="M476">
        <v>-509.39657665432969</v>
      </c>
    </row>
    <row r="477" spans="13:13" x14ac:dyDescent="0.45">
      <c r="M477">
        <v>4912.7718572166305</v>
      </c>
    </row>
    <row r="478" spans="13:13" x14ac:dyDescent="0.45">
      <c r="M478">
        <v>7241.6740284369625</v>
      </c>
    </row>
    <row r="479" spans="13:13" x14ac:dyDescent="0.45">
      <c r="M479">
        <v>4123.1148529235943</v>
      </c>
    </row>
    <row r="480" spans="13:13" x14ac:dyDescent="0.45">
      <c r="M480">
        <v>9363.9718055413832</v>
      </c>
    </row>
    <row r="481" spans="13:13" x14ac:dyDescent="0.45">
      <c r="M481">
        <v>362.74193611735609</v>
      </c>
    </row>
    <row r="482" spans="13:13" x14ac:dyDescent="0.45">
      <c r="M482">
        <v>4066.1774162540933</v>
      </c>
    </row>
    <row r="483" spans="13:13" x14ac:dyDescent="0.45">
      <c r="M483">
        <v>9722.226426768957</v>
      </c>
    </row>
    <row r="484" spans="13:13" x14ac:dyDescent="0.45">
      <c r="M484">
        <v>10791.911032887067</v>
      </c>
    </row>
    <row r="485" spans="13:13" x14ac:dyDescent="0.45">
      <c r="M485">
        <v>13757.438090829201</v>
      </c>
    </row>
    <row r="486" spans="13:13" x14ac:dyDescent="0.45">
      <c r="M486">
        <v>8922.0850784948634</v>
      </c>
    </row>
    <row r="487" spans="13:13" x14ac:dyDescent="0.45">
      <c r="M487">
        <v>5734.4297500791872</v>
      </c>
    </row>
    <row r="488" spans="13:13" x14ac:dyDescent="0.45">
      <c r="M488">
        <v>4635.3754547310891</v>
      </c>
    </row>
    <row r="489" spans="13:13" x14ac:dyDescent="0.45">
      <c r="M489">
        <v>6655.3737249502483</v>
      </c>
    </row>
    <row r="490" spans="13:13" x14ac:dyDescent="0.45">
      <c r="M490">
        <v>712.12261935451897</v>
      </c>
    </row>
    <row r="491" spans="13:13" x14ac:dyDescent="0.45">
      <c r="M491">
        <v>4244.5776904958147</v>
      </c>
    </row>
    <row r="492" spans="13:13" x14ac:dyDescent="0.45">
      <c r="M492">
        <v>4669.0426671885252</v>
      </c>
    </row>
    <row r="493" spans="13:13" x14ac:dyDescent="0.45">
      <c r="M493">
        <v>2125.741861487837</v>
      </c>
    </row>
    <row r="494" spans="13:13" x14ac:dyDescent="0.45">
      <c r="M494">
        <v>7700.6775389322029</v>
      </c>
    </row>
    <row r="495" spans="13:13" x14ac:dyDescent="0.45">
      <c r="M495">
        <v>2004.5946718362757</v>
      </c>
    </row>
    <row r="496" spans="13:13" x14ac:dyDescent="0.45">
      <c r="M496">
        <v>9797.8154745098182</v>
      </c>
    </row>
    <row r="497" spans="13:13" x14ac:dyDescent="0.45">
      <c r="M497">
        <v>4035.2358757290167</v>
      </c>
    </row>
    <row r="498" spans="13:13" x14ac:dyDescent="0.45">
      <c r="M498">
        <v>4601.4925783237304</v>
      </c>
    </row>
    <row r="499" spans="13:13" x14ac:dyDescent="0.45">
      <c r="M499">
        <v>7899.7097940027998</v>
      </c>
    </row>
    <row r="500" spans="13:13" x14ac:dyDescent="0.45">
      <c r="M500">
        <v>7193.8298325257201</v>
      </c>
    </row>
  </sheetData>
  <phoneticPr fontId="0" type="noConversion"/>
  <printOptions gridLinesSet="0"/>
  <pageMargins left="0.5" right="0.5" top="0.5" bottom="0.55000000000000004" header="0.5" footer="0.5"/>
  <pageSetup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Utility (actual usage)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Chopra</dc:creator>
  <cp:lastModifiedBy>Arun Rengarajan</cp:lastModifiedBy>
  <dcterms:created xsi:type="dcterms:W3CDTF">1998-09-11T18:45:34Z</dcterms:created>
  <dcterms:modified xsi:type="dcterms:W3CDTF">2025-03-19T21:21:29Z</dcterms:modified>
</cp:coreProperties>
</file>