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 Course BESANT TECH\EXCEL\"/>
    </mc:Choice>
  </mc:AlternateContent>
  <xr:revisionPtr revIDLastSave="0" documentId="13_ncr:1_{BF4296A6-DAB1-4F40-B116-F4E9C5C79E04}" xr6:coauthVersionLast="47" xr6:coauthVersionMax="47" xr10:uidLastSave="{00000000-0000-0000-0000-000000000000}"/>
  <bookViews>
    <workbookView xWindow="-108" yWindow="-108" windowWidth="23256" windowHeight="12456" xr2:uid="{ED0E79AE-132F-433E-BCDE-785CC95DF987}"/>
  </bookViews>
  <sheets>
    <sheet name="Submision Details" sheetId="1" r:id="rId1"/>
    <sheet name="Sheet1" sheetId="3" r:id="rId2"/>
  </sheets>
  <definedNames>
    <definedName name="Final_Revision_Completed">'Submision Details'!$E$42:$E$48</definedName>
    <definedName name="Need_to_Submit">'Submision Details'!$E$54:$E$56</definedName>
    <definedName name="No_Revision">'Submision Details'!$E$54:$E$56</definedName>
    <definedName name="NotSubmitted">'Submision Details'!$E$35:$E$36</definedName>
    <definedName name="Rejected">'Submision Details'!$E$54:$E$56</definedName>
    <definedName name="Rejectionlist">'Submision Details'!$E$63:$E$66</definedName>
    <definedName name="Revision_1_Completed">'Submision Details'!$E$42:$E$48</definedName>
    <definedName name="Revision_2_Completed">'Submision Details'!$E$42:$E$48</definedName>
    <definedName name="Revision_3_Completed">'Submision Details'!$E$42:$E$48</definedName>
    <definedName name="Revision_Working">'Submision Details'!$E$42:$E$48</definedName>
    <definedName name="Submitted">'Submision Details'!$E$22:$E$30</definedName>
    <definedName name="Typesetting">'Submision Details'!$E$42:$E$48</definedName>
    <definedName name="Under_Review_Process">'Submision Details'!$E$42:$E$48</definedName>
    <definedName name="Withdrawal">'Submision Details'!$E$42:$E$48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F56" i="1"/>
  <c r="F54" i="1"/>
  <c r="F48" i="1"/>
  <c r="F43" i="1"/>
  <c r="F44" i="1"/>
  <c r="F45" i="1"/>
  <c r="F46" i="1"/>
  <c r="F47" i="1"/>
  <c r="F42" i="1"/>
  <c r="F36" i="1"/>
  <c r="F35" i="1"/>
  <c r="F23" i="1"/>
  <c r="F24" i="1"/>
  <c r="F25" i="1"/>
  <c r="F26" i="1"/>
  <c r="F27" i="1"/>
  <c r="F28" i="1"/>
  <c r="F29" i="1"/>
  <c r="F30" i="1"/>
  <c r="F22" i="1"/>
  <c r="F64" i="1"/>
  <c r="F65" i="1"/>
  <c r="F66" i="1"/>
  <c r="F63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F31" i="1" l="1"/>
  <c r="F67" i="1"/>
  <c r="F49" i="1"/>
  <c r="F57" i="1"/>
  <c r="F37" i="1"/>
</calcChain>
</file>

<file path=xl/sharedStrings.xml><?xml version="1.0" encoding="utf-8"?>
<sst xmlns="http://schemas.openxmlformats.org/spreadsheetml/2006/main" count="181" uniqueCount="113">
  <si>
    <t>Date</t>
  </si>
  <si>
    <t>Paper Title</t>
  </si>
  <si>
    <t>Email</t>
  </si>
  <si>
    <t>Password</t>
  </si>
  <si>
    <t>Submission Status</t>
  </si>
  <si>
    <t>Submitted Journal</t>
  </si>
  <si>
    <t>Final Decision</t>
  </si>
  <si>
    <t>Revision Decision</t>
  </si>
  <si>
    <t>Predicting Heart Diseases Using Machine Learning and Different Data Classification Techniques</t>
  </si>
  <si>
    <t>Innovative feature selection and classification model for heart disease prediction</t>
  </si>
  <si>
    <t>A hybrid method for heart disease diagnosis utilizing feature selection based ensemble classifier model generation</t>
  </si>
  <si>
    <t>Review on Machine Learning Techniques for Medical Data Classification and Disease Diagnosis</t>
  </si>
  <si>
    <t>Exploiting macro- and micro-structural brain changes for improved Parkinson’s disease classification from MRI data</t>
  </si>
  <si>
    <t>Alzheimer's Disease Classification Through Imaging Genetic Data With IGnet</t>
  </si>
  <si>
    <t>Classification and deep-learning–based prediction of Alzheimer disease subtypes by using genomic data</t>
  </si>
  <si>
    <t>Deep learning-based identification of genetic variants: application to Alzheimer’s disease classification</t>
  </si>
  <si>
    <t>Convolutional Neural Network-Based Classification Model of Corn Leaf Disease.</t>
  </si>
  <si>
    <t>Robust Optimization and Data Classification for Characterization of Huntington Disease Onset via Duality Methods</t>
  </si>
  <si>
    <t>Improving diabetes disease patients classification using stacking ensemble method with PIMA and local healthcare data</t>
  </si>
  <si>
    <t>Rachmad, Aeri</t>
  </si>
  <si>
    <t>Daniel Woolnough</t>
  </si>
  <si>
    <t>Md Shamim Reza</t>
  </si>
  <si>
    <t>Hosam F</t>
  </si>
  <si>
    <t>Taeho Jo</t>
  </si>
  <si>
    <t>Senthil Murugan Nagarajan</t>
  </si>
  <si>
    <t>Jafar Abdollahi</t>
  </si>
  <si>
    <t>Swapna Saturi</t>
  </si>
  <si>
    <t>Milton Camacho</t>
  </si>
  <si>
    <t>Jade</t>
  </si>
  <si>
    <t>Daichi</t>
  </si>
  <si>
    <t>Zhongwei</t>
  </si>
  <si>
    <t>Amol Avinash</t>
  </si>
  <si>
    <t>Hosamf@gmail.com</t>
  </si>
  <si>
    <t>Taehojo@gmail.com</t>
  </si>
  <si>
    <t>Rachmadaeri@gmail.com</t>
  </si>
  <si>
    <t>Senthilmurugan@gmail.com</t>
  </si>
  <si>
    <t>Jafa@gmail.com</t>
  </si>
  <si>
    <t>Swapna@gmail.com</t>
  </si>
  <si>
    <t>Milton@gmail.com</t>
  </si>
  <si>
    <t>Daichi@gmail.com</t>
  </si>
  <si>
    <t>Zhon@gmail.com</t>
  </si>
  <si>
    <t>Amol@gmail.com</t>
  </si>
  <si>
    <t>Daniel@gmail.com</t>
  </si>
  <si>
    <t>Md S@gmail.com</t>
  </si>
  <si>
    <t>Jade@gmail.ocm</t>
  </si>
  <si>
    <t>HosamF</t>
  </si>
  <si>
    <t>TaehoJo</t>
  </si>
  <si>
    <t>Senthil</t>
  </si>
  <si>
    <t>JafarAbdollahi</t>
  </si>
  <si>
    <t>SwapnaSaturi</t>
  </si>
  <si>
    <t>MiltonCamacho</t>
  </si>
  <si>
    <t>Jadejade</t>
  </si>
  <si>
    <t>Rachmad</t>
  </si>
  <si>
    <t>AmolAvinash</t>
  </si>
  <si>
    <t>DanielWoolnough</t>
  </si>
  <si>
    <t>MdShamim</t>
  </si>
  <si>
    <t>Submitted</t>
  </si>
  <si>
    <t>Typesetting</t>
  </si>
  <si>
    <t>Rejected</t>
  </si>
  <si>
    <t>NotSubmitted</t>
  </si>
  <si>
    <t>Publication Process</t>
  </si>
  <si>
    <t>Under_Review_process</t>
  </si>
  <si>
    <t>Revision_Working</t>
  </si>
  <si>
    <t>Revision_1_Completed</t>
  </si>
  <si>
    <t>Revision_2_Completed</t>
  </si>
  <si>
    <t>Revision_3_Completed</t>
  </si>
  <si>
    <t>Final_Revision_Completed</t>
  </si>
  <si>
    <t>No_Revision</t>
  </si>
  <si>
    <t>Revision Process</t>
  </si>
  <si>
    <t>Published</t>
  </si>
  <si>
    <t>Total Count</t>
  </si>
  <si>
    <t>Count of Submitted Papers</t>
  </si>
  <si>
    <t>Count of NotSubmitted Papers</t>
  </si>
  <si>
    <t>Accepted Paper Count</t>
  </si>
  <si>
    <t>Submitted Paper</t>
  </si>
  <si>
    <t>NotSubmitted Paper</t>
  </si>
  <si>
    <t>Rejected Paper Counts</t>
  </si>
  <si>
    <t>PART-A—Energy Sources, Part A: Recovery, Utilization, and Environmental Effects</t>
  </si>
  <si>
    <t>SURFACE R LETTER—Surface Review and Letters</t>
  </si>
  <si>
    <t>MAMS—Mechanics of Advanced Materials and Structures</t>
  </si>
  <si>
    <t>Oxidation Communication</t>
  </si>
  <si>
    <t>JEET—Journal of Electrical Engineering &amp; Technology</t>
  </si>
  <si>
    <t>SIGNALS AND CONTROL SYSTEM—International Journal of Signal and Control Systems</t>
  </si>
  <si>
    <t>SUSCOM—Sustainable Computing: Informatics and Systems</t>
  </si>
  <si>
    <t>IFS—Journal of Intelligent &amp; Fuzzy Systems</t>
  </si>
  <si>
    <t>EPSR—Electric Power Systems Research</t>
  </si>
  <si>
    <t>JEPE—Journal of Energy and Power Engineering</t>
  </si>
  <si>
    <t>AUTOMATIKA—Automatika: Journal for Control, Measurement, Electronics, Computing and Communications</t>
  </si>
  <si>
    <t>Due Date</t>
  </si>
  <si>
    <t>Days to go</t>
  </si>
  <si>
    <t>Rejection Reason</t>
  </si>
  <si>
    <t>Scope mismatch</t>
  </si>
  <si>
    <t>Rejected After Revision</t>
  </si>
  <si>
    <t>Under Review Process</t>
  </si>
  <si>
    <t>Poor English</t>
  </si>
  <si>
    <t>Technical gaps</t>
  </si>
  <si>
    <t>Other</t>
  </si>
  <si>
    <t>Rejection Reasons</t>
  </si>
  <si>
    <t>Withdrawal</t>
  </si>
  <si>
    <t>Accepted</t>
  </si>
  <si>
    <t>Need to Submit</t>
  </si>
  <si>
    <t>(All)</t>
  </si>
  <si>
    <t>Grand Total</t>
  </si>
  <si>
    <t>Count of Final Decision</t>
  </si>
  <si>
    <t>Corresponding Author</t>
  </si>
  <si>
    <t>Paper Status</t>
  </si>
  <si>
    <t>Client Paper</t>
  </si>
  <si>
    <t>Our Paper</t>
  </si>
  <si>
    <t>Parkinson’s Disease Classification and Clinical Score Regression</t>
  </si>
  <si>
    <t>A two-phase cuckoo search based approach for gene selection and deep learning classification</t>
  </si>
  <si>
    <t>Need_to_Submit</t>
  </si>
  <si>
    <t>Corresponding Author Name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</si>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</sst>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Color10]General&quot;Days Remaining&quot;;[Red]General&quot;Days Overdue&quot;;[Blue]&quot;Today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00B05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2060"/>
      <name val="Times New Roman"/>
      <family val="1"/>
    </font>
    <font>
      <sz val="14"/>
      <color rgb="FF00B050"/>
      <name val="Times New Roman"/>
      <family val="1"/>
    </font>
    <font>
      <b/>
      <sz val="1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1" fillId="2" borderId="4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1" xfId="0" applyFont="1" applyBorder="1"/>
    <xf numFmtId="0" fontId="9" fillId="2" borderId="6" xfId="0" applyFont="1" applyFill="1" applyBorder="1"/>
    <xf numFmtId="0" fontId="9" fillId="2" borderId="1" xfId="0" applyFont="1" applyFill="1" applyBorder="1"/>
    <xf numFmtId="0" fontId="6" fillId="0" borderId="0" xfId="0" applyFont="1"/>
    <xf numFmtId="164" fontId="1" fillId="0" borderId="0" xfId="0" applyNumberFormat="1" applyFont="1"/>
    <xf numFmtId="0" fontId="0" fillId="2" borderId="5" xfId="0" applyFill="1" applyBorder="1"/>
    <xf numFmtId="0" fontId="13" fillId="0" borderId="6" xfId="0" applyFont="1" applyBorder="1"/>
    <xf numFmtId="0" fontId="13" fillId="0" borderId="1" xfId="0" applyFont="1" applyBorder="1"/>
    <xf numFmtId="0" fontId="1" fillId="3" borderId="4" xfId="0" applyFont="1" applyFill="1" applyBorder="1"/>
    <xf numFmtId="0" fontId="0" fillId="3" borderId="5" xfId="0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8" fillId="3" borderId="6" xfId="0" applyFont="1" applyFill="1" applyBorder="1"/>
    <xf numFmtId="0" fontId="8" fillId="3" borderId="1" xfId="0" applyFont="1" applyFill="1" applyBorder="1"/>
    <xf numFmtId="0" fontId="9" fillId="3" borderId="6" xfId="0" applyFont="1" applyFill="1" applyBorder="1"/>
    <xf numFmtId="0" fontId="9" fillId="3" borderId="1" xfId="0" applyFont="1" applyFill="1" applyBorder="1"/>
    <xf numFmtId="0" fontId="14" fillId="0" borderId="0" xfId="0" applyFont="1" applyAlignment="1">
      <alignment wrapText="1"/>
    </xf>
    <xf numFmtId="0" fontId="1" fillId="2" borderId="11" xfId="0" applyFont="1" applyFill="1" applyBorder="1"/>
    <xf numFmtId="0" fontId="1" fillId="0" borderId="0" xfId="0" pivotButton="1" applyFont="1"/>
    <xf numFmtId="0" fontId="1" fillId="0" borderId="0" xfId="0" applyFont="1" applyAlignment="1">
      <alignment horizontal="left"/>
    </xf>
    <xf numFmtId="0" fontId="7" fillId="0" borderId="0" xfId="0" pivotButton="1" applyFont="1"/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/>
      </font>
    </dxf>
    <dxf>
      <font>
        <name val="Times New Roman"/>
        <family val="1"/>
        <scheme val="none"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[Color10]General&quot;Days Remaining&quot;;[Red]General&quot;Days Overdue&quot;;[Blue]&quot;Today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heepa" refreshedDate="45839.870804745369" createdVersion="8" refreshedVersion="8" minRefreshableVersion="3" recordCount="13" xr:uid="{FA58536F-8628-479E-9581-BC0DA5389DB8}">
  <cacheSource type="worksheet">
    <worksheetSource name="Table1"/>
  </cacheSource>
  <cacheFields count="14">
    <cacheField name="Date" numFmtId="14">
      <sharedItems containsSemiMixedTypes="0" containsNonDate="0" containsDate="1" containsString="0" minDate="2025-06-28T00:00:00" maxDate="2025-06-29T00:00:00"/>
    </cacheField>
    <cacheField name="Paper Title" numFmtId="0">
      <sharedItems/>
    </cacheField>
    <cacheField name="Email" numFmtId="0">
      <sharedItems/>
    </cacheField>
    <cacheField name="Password" numFmtId="0">
      <sharedItems/>
    </cacheField>
    <cacheField name="Corresponding" numFmtId="0">
      <sharedItems count="13">
        <s v="Hosam F"/>
        <s v="Taeho Jo"/>
        <s v="Senthil Murugan Nagarajan"/>
        <s v="Jafar Abdollahi"/>
        <s v="Swapna Saturi"/>
        <s v="Milton Camacho"/>
        <s v="Jade"/>
        <s v="Daichi"/>
        <s v="Zhongwei"/>
        <s v="Amol Avinash"/>
        <s v="Rachmad, Aeri"/>
        <s v="Daniel Woolnough"/>
        <s v="Md Shamim Reza"/>
      </sharedItems>
    </cacheField>
    <cacheField name="Submitted Journal" numFmtId="0">
      <sharedItems/>
    </cacheField>
    <cacheField name="Submission Status" numFmtId="0">
      <sharedItems count="2">
        <s v="Submitted"/>
        <s v="NotSubmitted"/>
      </sharedItems>
    </cacheField>
    <cacheField name="Revision Decision" numFmtId="0">
      <sharedItems count="9">
        <s v="Revision_1_Completed"/>
        <s v="Withdrawal"/>
        <s v="Rejected"/>
        <s v="Revision_Working"/>
        <s v="No_Revision"/>
        <s v="Need to Submit"/>
        <s v="Final_Revision_Completed"/>
        <s v="Revision_2_Completed"/>
        <s v="Under_Review_process"/>
      </sharedItems>
    </cacheField>
    <cacheField name="Final Decision" numFmtId="0">
      <sharedItems count="8">
        <s v="Rejected After Revision"/>
        <s v="Withdrawal"/>
        <s v="Rejected"/>
        <s v="Revision Process"/>
        <s v="No_Revision"/>
        <s v="Accepted"/>
        <s v="Publication Process"/>
        <s v="Under Review Process"/>
      </sharedItems>
    </cacheField>
    <cacheField name="Due Date" numFmtId="0">
      <sharedItems containsNonDate="0" containsDate="1" containsString="0" containsBlank="1" minDate="2025-06-25T00:00:00" maxDate="2025-07-16T00:00:00" count="5">
        <m/>
        <d v="2025-07-04T00:00:00"/>
        <d v="2025-06-25T00:00:00"/>
        <d v="2025-07-15T00:00:00"/>
        <d v="2025-06-30T00:00:00"/>
      </sharedItems>
      <fieldGroup par="13"/>
    </cacheField>
    <cacheField name="Days to go" numFmtId="164">
      <sharedItems containsMixedTypes="1" containsNumber="1" containsInteger="1" minValue="-6" maxValue="14"/>
    </cacheField>
    <cacheField name="Rejection Reason" numFmtId="0">
      <sharedItems containsBlank="1"/>
    </cacheField>
    <cacheField name="Days (Due Date)" numFmtId="0" databaseField="0">
      <fieldGroup base="9">
        <rangePr groupBy="days" startDate="2025-06-25T00:00:00" endDate="2025-07-16T00:00:00"/>
        <groupItems count="368">
          <s v="&lt;25-06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-07-2025"/>
        </groupItems>
      </fieldGroup>
    </cacheField>
    <cacheField name="Months (Due Date)" numFmtId="0" databaseField="0">
      <fieldGroup base="9">
        <rangePr groupBy="months" startDate="2025-06-25T00:00:00" endDate="2025-07-16T00:00:00"/>
        <groupItems count="14">
          <s v="&lt;25-06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07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d v="2025-06-28T00:00:00"/>
    <s v="Predicting Heart Diseases Using Machine Learning and Different Data Classification Techniques"/>
    <s v="Hosamf@gmail.com"/>
    <s v="HosamF"/>
    <x v="0"/>
    <s v="EPSR—Electric Power Systems Research"/>
    <x v="0"/>
    <x v="0"/>
    <x v="0"/>
    <x v="0"/>
    <s v="No Due"/>
    <s v="Scope mismatch"/>
  </r>
  <r>
    <d v="2025-06-28T00:00:00"/>
    <s v="Deep learning-based identification of genetic variants: application to Alzheimer’s disease classification"/>
    <s v="Taehojo@gmail.com"/>
    <s v="TaehoJo"/>
    <x v="1"/>
    <s v="JEET—Journal of Electrical Engineering &amp; Technology"/>
    <x v="0"/>
    <x v="1"/>
    <x v="1"/>
    <x v="0"/>
    <s v="No Due"/>
    <m/>
  </r>
  <r>
    <d v="2025-06-28T00:00:00"/>
    <s v="Innovative feature selection and classification model for heart disease prediction"/>
    <s v="Senthilmurugan@gmail.com"/>
    <s v="Senthil"/>
    <x v="2"/>
    <s v="EPSR—Electric Power Systems Research"/>
    <x v="0"/>
    <x v="2"/>
    <x v="2"/>
    <x v="0"/>
    <s v="No Due"/>
    <s v="Technical gaps"/>
  </r>
  <r>
    <d v="2025-06-28T00:00:00"/>
    <s v="A hybrid method for heart disease diagnosis utilizing feature selection based ensemble classifier model generation"/>
    <s v="Jafa@gmail.com"/>
    <s v="JafarAbdollahi"/>
    <x v="3"/>
    <s v="JEPE—Journal of Energy and Power Engineering"/>
    <x v="0"/>
    <x v="3"/>
    <x v="3"/>
    <x v="1"/>
    <n v="3"/>
    <m/>
  </r>
  <r>
    <d v="2025-06-28T00:00:00"/>
    <s v="Review on Machine Learning Techniques for Medical Data Classification and Disease Diagnosis"/>
    <s v="Swapna@gmail.com"/>
    <s v="SwapnaSaturi"/>
    <x v="4"/>
    <s v="SUSCOM—Sustainable Computing: Informatics and Systems"/>
    <x v="1"/>
    <x v="4"/>
    <x v="4"/>
    <x v="0"/>
    <s v="No Due"/>
    <m/>
  </r>
  <r>
    <d v="2025-06-28T00:00:00"/>
    <s v="Exploiting macro- and micro-structural brain changes for improved Parkinson’s disease classification from MRI data"/>
    <s v="Milton@gmail.com"/>
    <s v="MiltonCamacho"/>
    <x v="5"/>
    <s v="AUTOMATIKA—Automatika: Journal for Control, Measurement, Electronics, Computing and Communications"/>
    <x v="1"/>
    <x v="5"/>
    <x v="2"/>
    <x v="0"/>
    <s v="No Due"/>
    <m/>
  </r>
  <r>
    <d v="2025-06-28T00:00:00"/>
    <s v="Alzheimer's Disease Classification Through Imaging Genetic Data With IGnet"/>
    <s v="Jade@gmail.ocm"/>
    <s v="Jadejade"/>
    <x v="6"/>
    <s v="SIGNALS AND CONTROL SYSTEM—International Journal of Signal and Control Systems"/>
    <x v="0"/>
    <x v="6"/>
    <x v="5"/>
    <x v="2"/>
    <n v="-6"/>
    <m/>
  </r>
  <r>
    <d v="2025-06-28T00:00:00"/>
    <s v="Classification and deep-learning–based prediction of Alzheimer disease subtypes by using genomic data"/>
    <s v="Daichi@gmail.com"/>
    <s v="Daichi"/>
    <x v="7"/>
    <s v="PART-A—Energy Sources, Part A: Recovery, Utilization, and Environmental Effects"/>
    <x v="0"/>
    <x v="6"/>
    <x v="5"/>
    <x v="3"/>
    <n v="14"/>
    <m/>
  </r>
  <r>
    <d v="2025-06-28T00:00:00"/>
    <s v="Parkinson’s Disease Classification and Clinical Score Regression via United Embedding and Sparse Learning From Longitudinal Data"/>
    <s v="Zhon@gmail.com"/>
    <s v="Zhongwei"/>
    <x v="8"/>
    <s v="SURFACE R LETTER—Surface Review and Letters"/>
    <x v="1"/>
    <x v="4"/>
    <x v="4"/>
    <x v="0"/>
    <s v="No Due"/>
    <m/>
  </r>
  <r>
    <d v="2025-06-28T00:00:00"/>
    <s v="A two-phase cuckoo search based approach for gene selection and deep learning classification of cancer disease using gene expression data with a novel fitness function"/>
    <s v="Amol@gmail.com"/>
    <s v="AmolAvinash"/>
    <x v="9"/>
    <s v="Oxidation Communication"/>
    <x v="0"/>
    <x v="7"/>
    <x v="6"/>
    <x v="0"/>
    <s v="No Due"/>
    <m/>
  </r>
  <r>
    <d v="2025-06-28T00:00:00"/>
    <s v="Convolutional Neural Network-Based Classification Model of Corn Leaf Disease."/>
    <s v="Rachmadaeri@gmail.com"/>
    <s v="Rachmad"/>
    <x v="10"/>
    <s v="IFS—Journal of Intelligent &amp; Fuzzy Systems"/>
    <x v="0"/>
    <x v="3"/>
    <x v="3"/>
    <x v="4"/>
    <n v="-1"/>
    <m/>
  </r>
  <r>
    <d v="2025-06-28T00:00:00"/>
    <s v="Robust Optimization and Data Classification for Characterization of Huntington Disease Onset via Duality Methods"/>
    <s v="Daniel@gmail.com"/>
    <s v="DanielWoolnough"/>
    <x v="11"/>
    <s v="MAMS—Mechanics of Advanced Materials and Structures"/>
    <x v="1"/>
    <x v="4"/>
    <x v="4"/>
    <x v="0"/>
    <s v="No Due"/>
    <m/>
  </r>
  <r>
    <d v="2025-06-28T00:00:00"/>
    <s v="Improving diabetes disease patients classification using stacking ensemble method with PIMA and local healthcare data"/>
    <s v="Md S@gmail.com"/>
    <s v="MdShamim"/>
    <x v="12"/>
    <s v="MAMS—Mechanics of Advanced Materials and Structures"/>
    <x v="0"/>
    <x v="8"/>
    <x v="7"/>
    <x v="0"/>
    <s v="No Du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7ACA2-1C12-4D8E-9770-7AEE97E597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cision">
  <location ref="A3:B13" firstHeaderRow="1" firstDataRow="1" firstDataCol="1" rowPageCount="1" colPageCount="1"/>
  <pivotFields count="14">
    <pivotField numFmtId="14" showAll="0"/>
    <pivotField showAll="0"/>
    <pivotField showAll="0"/>
    <pivotField showAll="0"/>
    <pivotField name="Corresponding Author Name" axis="axisPage" showAll="0">
      <items count="14">
        <item x="9"/>
        <item x="7"/>
        <item x="11"/>
        <item x="0"/>
        <item x="6"/>
        <item x="3"/>
        <item x="12"/>
        <item x="5"/>
        <item x="10"/>
        <item x="2"/>
        <item x="4"/>
        <item x="1"/>
        <item x="8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10">
        <item x="6"/>
        <item x="5"/>
        <item x="4"/>
        <item x="2"/>
        <item x="0"/>
        <item x="7"/>
        <item x="3"/>
        <item x="8"/>
        <item x="1"/>
        <item t="default"/>
      </items>
    </pivotField>
    <pivotField dataField="1" showAll="0">
      <items count="9">
        <item x="5"/>
        <item x="4"/>
        <item x="6"/>
        <item x="2"/>
        <item x="0"/>
        <item x="3"/>
        <item x="7"/>
        <item x="1"/>
        <item t="default"/>
      </items>
    </pivotField>
    <pivotField showAll="0">
      <items count="6">
        <item x="2"/>
        <item x="4"/>
        <item x="1"/>
        <item x="3"/>
        <item x="0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4" hier="-1"/>
  </pageFields>
  <dataFields count="1">
    <dataField name="Count of Final Decision" fld="8" subtotal="count" baseField="0" baseItem="0"/>
  </dataFields>
  <formats count="9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7" type="button" dataOnly="0" labelOnly="1" outline="0" axis="axisRow" fieldPosition="0"/>
    </format>
    <format dxfId="9">
      <pivotArea dataOnly="0" labelOnly="1" fieldPosition="0">
        <references count="1">
          <reference field="7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dataOnly="0" labelOnly="1" outline="0" fieldPosition="0">
        <references count="1">
          <reference field="4" count="0"/>
        </references>
      </pivotArea>
    </format>
    <format dxfId="5">
      <pivotArea field="4" type="button" dataOnly="0" labelOnly="1" outline="0" axis="axisPage" fieldPosition="0"/>
    </format>
    <format dxfId="4">
      <pivotArea field="4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55874B-1848-43FE-9CF9-91EF44B3BED0}" name="Table1" displayName="Table1" ref="B2:M15" totalsRowShown="0" headerRowDxfId="25" dataDxfId="24">
  <autoFilter ref="B2:M15" xr:uid="{6055874B-1848-43FE-9CF9-91EF44B3BED0}"/>
  <tableColumns count="12">
    <tableColumn id="1" xr3:uid="{BE6159C8-FC38-48F6-AC61-2390B347930B}" name="Paper Status" dataDxfId="23"/>
    <tableColumn id="2" xr3:uid="{FFB2C7E1-31C9-48EC-B29E-40C1F363E3F9}" name="Paper Title" dataDxfId="22"/>
    <tableColumn id="3" xr3:uid="{331E9260-3CEC-49F1-AAEA-6698439E39D5}" name="Email" dataCellStyle="Hyperlink"/>
    <tableColumn id="4" xr3:uid="{A4D3DEA4-9B10-4780-9196-2249A2DC599A}" name="Password" dataDxfId="21"/>
    <tableColumn id="5" xr3:uid="{C82D1F0F-267D-4361-ACC3-512B1C90804A}" name="Corresponding Author" dataDxfId="20"/>
    <tableColumn id="15" xr3:uid="{182CA3AF-CD9E-4149-8611-6248CF0F9413}" name="Submitted Journal" dataDxfId="19"/>
    <tableColumn id="16" xr3:uid="{61437F1F-B31D-425F-8730-F1B55F846D7A}" name="Submission Status" dataDxfId="18"/>
    <tableColumn id="17" xr3:uid="{6CF2AF07-4F12-43EE-81BA-B1B72366F7AD}" name="Revision Decision" dataDxfId="17"/>
    <tableColumn id="18" xr3:uid="{A6B7D3C0-0684-440E-B067-2B040E964964}" name="Final Decision" dataDxfId="16"/>
    <tableColumn id="19" xr3:uid="{0CD8129B-7DFE-4BB8-B224-2B24F27748AB}" name="Due Date" dataDxfId="15"/>
    <tableColumn id="20" xr3:uid="{4E74FD53-5C4A-4295-AA4C-D956C624D2E8}" name="Days to go" dataDxfId="14">
      <calculatedColumnFormula>IF(K3="","No Due",K3-TODAY())</calculatedColumnFormula>
    </tableColumn>
    <tableColumn id="21" xr3:uid="{FE90D37C-94E1-4EA4-B5FE-0C4EB5D25886}" name="Rejection Reason" data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ichi@gmail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Senthilmurugan@gmail.com" TargetMode="External"/><Relationship Id="rId7" Type="http://schemas.openxmlformats.org/officeDocument/2006/relationships/hyperlink" Target="mailto:Jade@gmail.ocm" TargetMode="External"/><Relationship Id="rId12" Type="http://schemas.openxmlformats.org/officeDocument/2006/relationships/hyperlink" Target="mailto:Daniel@gmail.com" TargetMode="External"/><Relationship Id="rId2" Type="http://schemas.openxmlformats.org/officeDocument/2006/relationships/hyperlink" Target="mailto:Taehojo@gmail.com" TargetMode="External"/><Relationship Id="rId1" Type="http://schemas.openxmlformats.org/officeDocument/2006/relationships/hyperlink" Target="mailto:Hosamf@gmail.com" TargetMode="External"/><Relationship Id="rId6" Type="http://schemas.openxmlformats.org/officeDocument/2006/relationships/hyperlink" Target="mailto:Milton@gmail.com" TargetMode="External"/><Relationship Id="rId11" Type="http://schemas.openxmlformats.org/officeDocument/2006/relationships/hyperlink" Target="mailto:Rachmadaeri@gmail.com" TargetMode="External"/><Relationship Id="rId5" Type="http://schemas.openxmlformats.org/officeDocument/2006/relationships/hyperlink" Target="mailto:Swapna@gmail.com" TargetMode="External"/><Relationship Id="rId10" Type="http://schemas.openxmlformats.org/officeDocument/2006/relationships/hyperlink" Target="mailto:Amol@gmail.com" TargetMode="External"/><Relationship Id="rId4" Type="http://schemas.openxmlformats.org/officeDocument/2006/relationships/hyperlink" Target="mailto:Jafa@gmail.com" TargetMode="External"/><Relationship Id="rId9" Type="http://schemas.openxmlformats.org/officeDocument/2006/relationships/hyperlink" Target="mailto:Zh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A6B8-DFE6-48D4-A44B-AA0AE878F659}">
  <sheetPr codeName="Sheet1"/>
  <dimension ref="A1:O67"/>
  <sheetViews>
    <sheetView tabSelected="1" topLeftCell="H1" zoomScale="70" zoomScaleNormal="70" workbookViewId="0">
      <pane ySplit="2" topLeftCell="A3" activePane="bottomLeft" state="frozen"/>
      <selection pane="bottomLeft" activeCell="L27" sqref="L27"/>
    </sheetView>
  </sheetViews>
  <sheetFormatPr defaultColWidth="8.88671875" defaultRowHeight="13.8" x14ac:dyDescent="0.25"/>
  <cols>
    <col min="1" max="1" width="10.33203125" style="1" bestFit="1" customWidth="1"/>
    <col min="2" max="2" width="25.5546875" style="1" bestFit="1" customWidth="1"/>
    <col min="3" max="3" width="105.6640625" style="1" bestFit="1" customWidth="1"/>
    <col min="4" max="4" width="26.33203125" style="1" bestFit="1" customWidth="1"/>
    <col min="5" max="5" width="36.21875" style="1" customWidth="1"/>
    <col min="6" max="6" width="41.6640625" style="1" bestFit="1" customWidth="1"/>
    <col min="7" max="7" width="98.33203125" style="1" bestFit="1" customWidth="1"/>
    <col min="8" max="8" width="33.77734375" style="1" bestFit="1" customWidth="1"/>
    <col min="9" max="9" width="32.44140625" style="1" bestFit="1" customWidth="1"/>
    <col min="10" max="10" width="26.88671875" style="1" bestFit="1" customWidth="1"/>
    <col min="11" max="11" width="19.77734375" style="1" bestFit="1" customWidth="1"/>
    <col min="12" max="12" width="21.33203125" style="1" bestFit="1" customWidth="1"/>
    <col min="13" max="13" width="33" style="1" bestFit="1" customWidth="1"/>
    <col min="14" max="14" width="21.6640625" style="1" bestFit="1" customWidth="1"/>
    <col min="15" max="15" width="93.33203125" style="1" bestFit="1" customWidth="1"/>
    <col min="16" max="16" width="3" style="1" bestFit="1" customWidth="1"/>
    <col min="17" max="17" width="34.44140625" style="1" bestFit="1" customWidth="1"/>
    <col min="18" max="18" width="28.5546875" style="1" bestFit="1" customWidth="1"/>
    <col min="19" max="19" width="20.33203125" style="1" bestFit="1" customWidth="1"/>
    <col min="20" max="20" width="22.109375" style="1" bestFit="1" customWidth="1"/>
    <col min="21" max="21" width="34.44140625" style="1" bestFit="1" customWidth="1"/>
    <col min="22" max="16384" width="8.88671875" style="1"/>
  </cols>
  <sheetData>
    <row r="1" spans="1:13" s="30" customFormat="1" ht="40.200000000000003" customHeight="1" x14ac:dyDescent="0.4"/>
    <row r="2" spans="1:13" s="5" customFormat="1" ht="24.6" x14ac:dyDescent="0.4">
      <c r="A2" s="5" t="s">
        <v>0</v>
      </c>
      <c r="B2" s="5" t="s">
        <v>105</v>
      </c>
      <c r="C2" s="5" t="s">
        <v>1</v>
      </c>
      <c r="D2" s="5" t="s">
        <v>2</v>
      </c>
      <c r="E2" s="5" t="s">
        <v>3</v>
      </c>
      <c r="F2" s="5" t="s">
        <v>104</v>
      </c>
      <c r="G2" s="5" t="s">
        <v>5</v>
      </c>
      <c r="H2" s="5" t="s">
        <v>4</v>
      </c>
      <c r="I2" s="5" t="s">
        <v>7</v>
      </c>
      <c r="J2" s="5" t="s">
        <v>6</v>
      </c>
      <c r="K2" s="5" t="s">
        <v>88</v>
      </c>
      <c r="L2" s="5" t="s">
        <v>89</v>
      </c>
      <c r="M2" s="5" t="s">
        <v>90</v>
      </c>
    </row>
    <row r="3" spans="1:13" ht="14.4" x14ac:dyDescent="0.3">
      <c r="A3" s="2">
        <v>45836</v>
      </c>
      <c r="B3" s="2" t="s">
        <v>106</v>
      </c>
      <c r="C3" s="1" t="s">
        <v>8</v>
      </c>
      <c r="D3" s="3" t="s">
        <v>32</v>
      </c>
      <c r="E3" s="1" t="s">
        <v>45</v>
      </c>
      <c r="F3" s="1" t="s">
        <v>22</v>
      </c>
      <c r="G3" s="1" t="s">
        <v>85</v>
      </c>
      <c r="H3" s="1" t="s">
        <v>56</v>
      </c>
      <c r="I3" s="1" t="s">
        <v>98</v>
      </c>
      <c r="J3" s="1" t="s">
        <v>98</v>
      </c>
      <c r="L3" s="17" t="str">
        <f ca="1">IF(K3="","No Due",K3-TODAY())</f>
        <v>No Due</v>
      </c>
      <c r="M3" s="1" t="s">
        <v>91</v>
      </c>
    </row>
    <row r="4" spans="1:13" ht="14.4" x14ac:dyDescent="0.3">
      <c r="A4" s="2">
        <v>45836</v>
      </c>
      <c r="B4" s="2" t="s">
        <v>107</v>
      </c>
      <c r="C4" s="1" t="s">
        <v>15</v>
      </c>
      <c r="D4" s="3" t="s">
        <v>33</v>
      </c>
      <c r="E4" s="1" t="s">
        <v>46</v>
      </c>
      <c r="F4" s="1" t="s">
        <v>23</v>
      </c>
      <c r="G4" s="1" t="s">
        <v>81</v>
      </c>
      <c r="H4" s="1" t="s">
        <v>56</v>
      </c>
      <c r="I4" s="1" t="s">
        <v>98</v>
      </c>
      <c r="J4" s="1" t="s">
        <v>98</v>
      </c>
      <c r="K4" s="2"/>
      <c r="L4" s="17" t="str">
        <f t="shared" ref="L4:L15" ca="1" si="0">IF(K4="","No Due",K4-TODAY())</f>
        <v>No Due</v>
      </c>
    </row>
    <row r="5" spans="1:13" ht="14.4" x14ac:dyDescent="0.3">
      <c r="A5" s="2">
        <v>45836</v>
      </c>
      <c r="B5" s="2" t="s">
        <v>106</v>
      </c>
      <c r="C5" s="1" t="s">
        <v>9</v>
      </c>
      <c r="D5" s="3" t="s">
        <v>35</v>
      </c>
      <c r="E5" s="1" t="s">
        <v>47</v>
      </c>
      <c r="F5" s="1" t="s">
        <v>24</v>
      </c>
      <c r="G5" s="1" t="s">
        <v>85</v>
      </c>
      <c r="H5" s="1" t="s">
        <v>56</v>
      </c>
      <c r="I5" s="1" t="s">
        <v>63</v>
      </c>
      <c r="J5" s="1" t="s">
        <v>99</v>
      </c>
      <c r="L5" s="17" t="str">
        <f t="shared" ca="1" si="0"/>
        <v>No Due</v>
      </c>
      <c r="M5" s="1" t="s">
        <v>95</v>
      </c>
    </row>
    <row r="6" spans="1:13" ht="14.4" x14ac:dyDescent="0.3">
      <c r="A6" s="2">
        <v>45836</v>
      </c>
      <c r="B6" s="2" t="s">
        <v>106</v>
      </c>
      <c r="C6" s="1" t="s">
        <v>10</v>
      </c>
      <c r="D6" s="3" t="s">
        <v>36</v>
      </c>
      <c r="E6" s="1" t="s">
        <v>48</v>
      </c>
      <c r="F6" s="1" t="s">
        <v>25</v>
      </c>
      <c r="G6" s="1" t="s">
        <v>86</v>
      </c>
      <c r="H6" s="1" t="s">
        <v>56</v>
      </c>
      <c r="I6" s="1" t="s">
        <v>58</v>
      </c>
      <c r="J6" s="1" t="s">
        <v>58</v>
      </c>
      <c r="K6" s="2">
        <v>45842</v>
      </c>
      <c r="L6" s="17">
        <f t="shared" ca="1" si="0"/>
        <v>-16</v>
      </c>
    </row>
    <row r="7" spans="1:13" ht="14.4" x14ac:dyDescent="0.3">
      <c r="A7" s="2">
        <v>45836</v>
      </c>
      <c r="B7" s="2" t="s">
        <v>107</v>
      </c>
      <c r="C7" s="1" t="s">
        <v>11</v>
      </c>
      <c r="D7" s="3" t="s">
        <v>37</v>
      </c>
      <c r="E7" s="1" t="s">
        <v>49</v>
      </c>
      <c r="F7" s="1" t="s">
        <v>26</v>
      </c>
      <c r="G7" s="1" t="s">
        <v>83</v>
      </c>
      <c r="H7" s="1" t="s">
        <v>59</v>
      </c>
      <c r="I7" s="1" t="s">
        <v>110</v>
      </c>
      <c r="J7" s="1" t="s">
        <v>110</v>
      </c>
      <c r="L7" s="17" t="str">
        <f t="shared" ca="1" si="0"/>
        <v>No Due</v>
      </c>
    </row>
    <row r="8" spans="1:13" ht="14.4" x14ac:dyDescent="0.3">
      <c r="A8" s="2">
        <v>45836</v>
      </c>
      <c r="B8" s="2" t="s">
        <v>106</v>
      </c>
      <c r="C8" s="1" t="s">
        <v>12</v>
      </c>
      <c r="D8" s="3" t="s">
        <v>38</v>
      </c>
      <c r="E8" s="1" t="s">
        <v>50</v>
      </c>
      <c r="F8" s="1" t="s">
        <v>27</v>
      </c>
      <c r="G8" s="1" t="s">
        <v>87</v>
      </c>
      <c r="H8" s="1" t="s">
        <v>59</v>
      </c>
      <c r="I8" s="1" t="s">
        <v>67</v>
      </c>
      <c r="J8" s="1" t="s">
        <v>110</v>
      </c>
      <c r="L8" s="17" t="str">
        <f t="shared" ca="1" si="0"/>
        <v>No Due</v>
      </c>
    </row>
    <row r="9" spans="1:13" ht="14.4" x14ac:dyDescent="0.3">
      <c r="A9" s="2">
        <v>45836</v>
      </c>
      <c r="B9" s="2" t="s">
        <v>106</v>
      </c>
      <c r="C9" s="1" t="s">
        <v>13</v>
      </c>
      <c r="D9" s="3" t="s">
        <v>44</v>
      </c>
      <c r="E9" s="1" t="s">
        <v>51</v>
      </c>
      <c r="F9" s="1" t="s">
        <v>28</v>
      </c>
      <c r="G9" s="1" t="s">
        <v>82</v>
      </c>
      <c r="H9" s="1" t="s">
        <v>56</v>
      </c>
      <c r="I9" s="1" t="s">
        <v>65</v>
      </c>
      <c r="J9" s="1" t="s">
        <v>99</v>
      </c>
      <c r="K9" s="2">
        <v>45833</v>
      </c>
      <c r="L9" s="17">
        <f t="shared" ca="1" si="0"/>
        <v>-25</v>
      </c>
    </row>
    <row r="10" spans="1:13" ht="14.4" x14ac:dyDescent="0.3">
      <c r="A10" s="2">
        <v>45836</v>
      </c>
      <c r="B10" s="2" t="s">
        <v>107</v>
      </c>
      <c r="C10" s="1" t="s">
        <v>14</v>
      </c>
      <c r="D10" s="3" t="s">
        <v>39</v>
      </c>
      <c r="E10" s="1" t="s">
        <v>29</v>
      </c>
      <c r="F10" s="1" t="s">
        <v>29</v>
      </c>
      <c r="G10" s="1" t="s">
        <v>77</v>
      </c>
      <c r="H10" s="1" t="s">
        <v>56</v>
      </c>
      <c r="I10" s="1" t="s">
        <v>64</v>
      </c>
      <c r="J10" s="1" t="s">
        <v>99</v>
      </c>
      <c r="K10" s="2">
        <v>45853</v>
      </c>
      <c r="L10" s="17">
        <f t="shared" ca="1" si="0"/>
        <v>-5</v>
      </c>
    </row>
    <row r="11" spans="1:13" ht="14.4" x14ac:dyDescent="0.3">
      <c r="A11" s="2">
        <v>45836</v>
      </c>
      <c r="B11" s="2" t="s">
        <v>107</v>
      </c>
      <c r="C11" s="1" t="s">
        <v>108</v>
      </c>
      <c r="D11" s="3" t="s">
        <v>40</v>
      </c>
      <c r="E11" s="1" t="s">
        <v>30</v>
      </c>
      <c r="F11" s="1" t="s">
        <v>30</v>
      </c>
      <c r="G11" s="1" t="s">
        <v>78</v>
      </c>
      <c r="H11" s="1" t="s">
        <v>59</v>
      </c>
      <c r="I11" s="1" t="s">
        <v>110</v>
      </c>
      <c r="J11" s="1" t="s">
        <v>110</v>
      </c>
      <c r="L11" s="17" t="str">
        <f t="shared" ca="1" si="0"/>
        <v>No Due</v>
      </c>
    </row>
    <row r="12" spans="1:13" ht="14.4" x14ac:dyDescent="0.3">
      <c r="A12" s="2">
        <v>45836</v>
      </c>
      <c r="B12" s="2" t="s">
        <v>106</v>
      </c>
      <c r="C12" s="1" t="s">
        <v>109</v>
      </c>
      <c r="D12" s="3" t="s">
        <v>41</v>
      </c>
      <c r="E12" s="1" t="s">
        <v>53</v>
      </c>
      <c r="F12" s="1" t="s">
        <v>31</v>
      </c>
      <c r="G12" s="1" t="s">
        <v>80</v>
      </c>
      <c r="H12" s="1" t="s">
        <v>56</v>
      </c>
      <c r="I12" s="1" t="s">
        <v>98</v>
      </c>
      <c r="J12" s="1" t="s">
        <v>98</v>
      </c>
      <c r="L12" s="17" t="str">
        <f t="shared" ca="1" si="0"/>
        <v>No Due</v>
      </c>
    </row>
    <row r="13" spans="1:13" ht="14.4" x14ac:dyDescent="0.3">
      <c r="A13" s="2">
        <v>45836</v>
      </c>
      <c r="B13" s="2" t="s">
        <v>106</v>
      </c>
      <c r="C13" s="1" t="s">
        <v>16</v>
      </c>
      <c r="D13" s="3" t="s">
        <v>34</v>
      </c>
      <c r="E13" s="1" t="s">
        <v>52</v>
      </c>
      <c r="F13" s="1" t="s">
        <v>19</v>
      </c>
      <c r="G13" s="1" t="s">
        <v>84</v>
      </c>
      <c r="H13" s="1" t="s">
        <v>56</v>
      </c>
      <c r="I13" s="1" t="s">
        <v>57</v>
      </c>
      <c r="J13" s="1" t="s">
        <v>69</v>
      </c>
      <c r="K13" s="2">
        <v>45838</v>
      </c>
      <c r="L13" s="17">
        <f t="shared" ca="1" si="0"/>
        <v>-20</v>
      </c>
    </row>
    <row r="14" spans="1:13" ht="14.4" x14ac:dyDescent="0.3">
      <c r="A14" s="2">
        <v>45836</v>
      </c>
      <c r="B14" s="2" t="s">
        <v>106</v>
      </c>
      <c r="C14" s="1" t="s">
        <v>17</v>
      </c>
      <c r="D14" s="3" t="s">
        <v>42</v>
      </c>
      <c r="E14" s="1" t="s">
        <v>54</v>
      </c>
      <c r="F14" s="1" t="s">
        <v>20</v>
      </c>
      <c r="G14" s="1" t="s">
        <v>79</v>
      </c>
      <c r="H14" s="1" t="s">
        <v>56</v>
      </c>
      <c r="I14" s="1" t="s">
        <v>58</v>
      </c>
      <c r="J14" s="1" t="s">
        <v>58</v>
      </c>
      <c r="L14" s="17" t="str">
        <f t="shared" ca="1" si="0"/>
        <v>No Due</v>
      </c>
    </row>
    <row r="15" spans="1:13" ht="14.4" x14ac:dyDescent="0.3">
      <c r="A15" s="2">
        <v>45836</v>
      </c>
      <c r="B15" s="2" t="s">
        <v>106</v>
      </c>
      <c r="C15" s="1" t="s">
        <v>18</v>
      </c>
      <c r="D15" s="3" t="s">
        <v>43</v>
      </c>
      <c r="E15" s="1" t="s">
        <v>55</v>
      </c>
      <c r="F15" s="1" t="s">
        <v>21</v>
      </c>
      <c r="G15" s="1" t="s">
        <v>79</v>
      </c>
      <c r="H15" s="1" t="s">
        <v>56</v>
      </c>
      <c r="I15" s="1" t="s">
        <v>65</v>
      </c>
      <c r="J15" s="1" t="s">
        <v>93</v>
      </c>
      <c r="K15" s="2"/>
      <c r="L15" s="17" t="str">
        <f t="shared" ca="1" si="0"/>
        <v>No Due</v>
      </c>
    </row>
    <row r="19" spans="3:11" ht="14.4" x14ac:dyDescent="0.3">
      <c r="I19"/>
      <c r="J19"/>
    </row>
    <row r="20" spans="3:11" ht="17.399999999999999" x14ac:dyDescent="0.3">
      <c r="C20" s="4"/>
      <c r="D20" s="4"/>
      <c r="E20" s="4"/>
    </row>
    <row r="21" spans="3:11" ht="21" thickBot="1" x14ac:dyDescent="0.4">
      <c r="E21" s="37" t="s">
        <v>74</v>
      </c>
      <c r="F21" s="38"/>
      <c r="I21"/>
      <c r="J21"/>
      <c r="K21"/>
    </row>
    <row r="22" spans="3:11" ht="15" thickBot="1" x14ac:dyDescent="0.35">
      <c r="E22" s="21" t="s">
        <v>61</v>
      </c>
      <c r="F22" s="22">
        <f>COUNTIF(Table1[Revision Decision],$E22)</f>
        <v>0</v>
      </c>
      <c r="I22"/>
      <c r="J22"/>
      <c r="K22"/>
    </row>
    <row r="23" spans="3:11" ht="15" thickBot="1" x14ac:dyDescent="0.35">
      <c r="E23" s="23" t="s">
        <v>62</v>
      </c>
      <c r="F23" s="22">
        <f>COUNTIF(Table1[Revision Decision],$E23)</f>
        <v>0</v>
      </c>
      <c r="I23"/>
      <c r="J23"/>
      <c r="K23"/>
    </row>
    <row r="24" spans="3:11" ht="15" thickBot="1" x14ac:dyDescent="0.35">
      <c r="E24" s="25" t="s">
        <v>98</v>
      </c>
      <c r="F24" s="22">
        <f>COUNTIF(Table1[Revision Decision],$E24)</f>
        <v>3</v>
      </c>
      <c r="I24"/>
      <c r="J24"/>
      <c r="K24"/>
    </row>
    <row r="25" spans="3:11" ht="15" thickBot="1" x14ac:dyDescent="0.35">
      <c r="E25" s="25" t="s">
        <v>63</v>
      </c>
      <c r="F25" s="22">
        <f>COUNTIF(Table1[Revision Decision],$E25)</f>
        <v>1</v>
      </c>
      <c r="I25"/>
      <c r="J25"/>
      <c r="K25"/>
    </row>
    <row r="26" spans="3:11" ht="15" thickBot="1" x14ac:dyDescent="0.35">
      <c r="E26" s="25" t="s">
        <v>64</v>
      </c>
      <c r="F26" s="22">
        <f>COUNTIF(Table1[Revision Decision],$E26)</f>
        <v>1</v>
      </c>
      <c r="I26"/>
      <c r="J26"/>
      <c r="K26"/>
    </row>
    <row r="27" spans="3:11" ht="15" thickBot="1" x14ac:dyDescent="0.35">
      <c r="E27" s="23" t="s">
        <v>65</v>
      </c>
      <c r="F27" s="22">
        <f>COUNTIF(Table1[Revision Decision],$E27)</f>
        <v>2</v>
      </c>
      <c r="I27"/>
      <c r="J27"/>
      <c r="K27"/>
    </row>
    <row r="28" spans="3:11" ht="15" thickBot="1" x14ac:dyDescent="0.35">
      <c r="E28" s="25" t="s">
        <v>57</v>
      </c>
      <c r="F28" s="22">
        <f>COUNTIF(Table1[Revision Decision],$E28)</f>
        <v>1</v>
      </c>
      <c r="I28"/>
      <c r="J28"/>
      <c r="K28"/>
    </row>
    <row r="29" spans="3:11" ht="15" thickBot="1" x14ac:dyDescent="0.35">
      <c r="E29" s="23" t="s">
        <v>58</v>
      </c>
      <c r="F29" s="22">
        <f>COUNTIF(Table1[Revision Decision],$E29)</f>
        <v>2</v>
      </c>
      <c r="I29"/>
      <c r="J29"/>
      <c r="K29"/>
    </row>
    <row r="30" spans="3:11" ht="14.4" x14ac:dyDescent="0.3">
      <c r="E30" s="23" t="s">
        <v>66</v>
      </c>
      <c r="F30" s="22">
        <f>COUNTIF(Table1[Revision Decision],$E30)</f>
        <v>0</v>
      </c>
      <c r="I30"/>
      <c r="J30"/>
      <c r="K30"/>
    </row>
    <row r="31" spans="3:11" ht="17.399999999999999" x14ac:dyDescent="0.3">
      <c r="E31" s="26" t="s">
        <v>71</v>
      </c>
      <c r="F31" s="27">
        <f>SUM(F22:F30)</f>
        <v>10</v>
      </c>
      <c r="I31"/>
      <c r="J31"/>
      <c r="K31"/>
    </row>
    <row r="32" spans="3:11" ht="14.4" x14ac:dyDescent="0.3">
      <c r="I32"/>
      <c r="J32"/>
      <c r="K32"/>
    </row>
    <row r="33" spans="5:15" ht="14.4" x14ac:dyDescent="0.3">
      <c r="I33"/>
      <c r="J33"/>
      <c r="K33"/>
    </row>
    <row r="34" spans="5:15" ht="21" thickBot="1" x14ac:dyDescent="0.4">
      <c r="E34" s="39" t="s">
        <v>75</v>
      </c>
      <c r="F34" s="40"/>
      <c r="I34"/>
      <c r="J34"/>
      <c r="K34"/>
    </row>
    <row r="35" spans="5:15" ht="15" thickBot="1" x14ac:dyDescent="0.35">
      <c r="E35" s="21" t="s">
        <v>67</v>
      </c>
      <c r="F35" s="22">
        <f>COUNTIF(Table1[Revision Decision],$E35)</f>
        <v>1</v>
      </c>
      <c r="I35"/>
      <c r="J35"/>
      <c r="K35"/>
    </row>
    <row r="36" spans="5:15" ht="14.4" x14ac:dyDescent="0.3">
      <c r="E36" s="24" t="s">
        <v>110</v>
      </c>
      <c r="F36" s="22">
        <f>COUNTIF(Table1[Revision Decision],$E36)</f>
        <v>2</v>
      </c>
      <c r="I36"/>
      <c r="J36"/>
      <c r="K36"/>
    </row>
    <row r="37" spans="5:15" ht="17.399999999999999" x14ac:dyDescent="0.3">
      <c r="E37" s="28" t="s">
        <v>72</v>
      </c>
      <c r="F37" s="29">
        <f>SUM(F35:F36)</f>
        <v>3</v>
      </c>
      <c r="I37"/>
      <c r="J37"/>
      <c r="K37"/>
      <c r="O37" s="16"/>
    </row>
    <row r="38" spans="5:15" ht="15.6" x14ac:dyDescent="0.3">
      <c r="G38" s="6"/>
      <c r="I38"/>
      <c r="J38"/>
      <c r="K38"/>
      <c r="O38"/>
    </row>
    <row r="39" spans="5:15" ht="15.6" x14ac:dyDescent="0.3">
      <c r="G39" s="6"/>
      <c r="I39"/>
      <c r="O39" s="16"/>
    </row>
    <row r="40" spans="5:15" ht="15.6" x14ac:dyDescent="0.3">
      <c r="G40" s="6"/>
      <c r="I40"/>
      <c r="O40"/>
    </row>
    <row r="41" spans="5:15" ht="21" thickBot="1" x14ac:dyDescent="0.4">
      <c r="E41" s="37" t="s">
        <v>73</v>
      </c>
      <c r="F41" s="38"/>
      <c r="G41" s="6"/>
      <c r="O41" s="16"/>
    </row>
    <row r="42" spans="5:15" ht="15" thickBot="1" x14ac:dyDescent="0.35">
      <c r="E42" s="21" t="s">
        <v>60</v>
      </c>
      <c r="F42" s="22">
        <f>COUNTIF(Table1[Final Decision],$E42)</f>
        <v>0</v>
      </c>
      <c r="O42"/>
    </row>
    <row r="43" spans="5:15" ht="15" thickBot="1" x14ac:dyDescent="0.35">
      <c r="E43" s="24" t="s">
        <v>98</v>
      </c>
      <c r="F43" s="22">
        <f>COUNTIF(Table1[Final Decision],$E43)</f>
        <v>3</v>
      </c>
      <c r="O43"/>
    </row>
    <row r="44" spans="5:15" ht="15" thickBot="1" x14ac:dyDescent="0.35">
      <c r="E44" s="24" t="s">
        <v>99</v>
      </c>
      <c r="F44" s="22">
        <f>COUNTIF(Table1[Final Decision],$E44)</f>
        <v>3</v>
      </c>
      <c r="O44"/>
    </row>
    <row r="45" spans="5:15" ht="15" thickBot="1" x14ac:dyDescent="0.35">
      <c r="E45" s="23" t="s">
        <v>92</v>
      </c>
      <c r="F45" s="22">
        <f>COUNTIF(Table1[Final Decision],$E45)</f>
        <v>0</v>
      </c>
      <c r="O45"/>
    </row>
    <row r="46" spans="5:15" ht="15" thickBot="1" x14ac:dyDescent="0.35">
      <c r="E46" s="23" t="s">
        <v>93</v>
      </c>
      <c r="F46" s="22">
        <f>COUNTIF(Table1[Final Decision],$E46)</f>
        <v>1</v>
      </c>
      <c r="O46"/>
    </row>
    <row r="47" spans="5:15" ht="15" thickBot="1" x14ac:dyDescent="0.35">
      <c r="E47" s="24" t="s">
        <v>68</v>
      </c>
      <c r="F47" s="22">
        <f>COUNTIF(Table1[Final Decision],$E47)</f>
        <v>0</v>
      </c>
      <c r="O47" s="16"/>
    </row>
    <row r="48" spans="5:15" ht="14.4" x14ac:dyDescent="0.3">
      <c r="E48" s="23" t="s">
        <v>69</v>
      </c>
      <c r="F48" s="22">
        <f>COUNTIF(Table1[Final Decision],$E48)</f>
        <v>1</v>
      </c>
      <c r="O48"/>
    </row>
    <row r="49" spans="5:15" ht="18" x14ac:dyDescent="0.35">
      <c r="E49" s="19" t="s">
        <v>70</v>
      </c>
      <c r="F49" s="20">
        <f>SUM(F42:F48)</f>
        <v>8</v>
      </c>
      <c r="O49" s="16"/>
    </row>
    <row r="50" spans="5:15" ht="14.4" x14ac:dyDescent="0.3">
      <c r="O50"/>
    </row>
    <row r="51" spans="5:15" ht="14.4" x14ac:dyDescent="0.3">
      <c r="O51" s="16"/>
    </row>
    <row r="53" spans="5:15" ht="21" thickBot="1" x14ac:dyDescent="0.4">
      <c r="E53" s="39" t="s">
        <v>76</v>
      </c>
      <c r="F53" s="40"/>
    </row>
    <row r="54" spans="5:15" ht="15" thickBot="1" x14ac:dyDescent="0.35">
      <c r="E54" s="8" t="s">
        <v>110</v>
      </c>
      <c r="F54" s="18">
        <f>COUNTIF(Table1[Final Decision],$E54)</f>
        <v>3</v>
      </c>
    </row>
    <row r="55" spans="5:15" ht="15" thickBot="1" x14ac:dyDescent="0.35">
      <c r="E55" s="31" t="s">
        <v>58</v>
      </c>
      <c r="F55" s="18">
        <f>COUNTIF(Table1[Final Decision],$E55)</f>
        <v>2</v>
      </c>
    </row>
    <row r="56" spans="5:15" ht="14.4" x14ac:dyDescent="0.3">
      <c r="E56" s="9" t="s">
        <v>67</v>
      </c>
      <c r="F56" s="18">
        <f>COUNTIF(Table1[Final Decision],$E56)</f>
        <v>0</v>
      </c>
    </row>
    <row r="57" spans="5:15" ht="17.399999999999999" x14ac:dyDescent="0.3">
      <c r="E57" s="14" t="s">
        <v>70</v>
      </c>
      <c r="F57" s="15">
        <f>SUM(F54:F56)</f>
        <v>5</v>
      </c>
    </row>
    <row r="61" spans="5:15" ht="14.4" thickBot="1" x14ac:dyDescent="0.3"/>
    <row r="62" spans="5:15" ht="14.4" customHeight="1" x14ac:dyDescent="0.35">
      <c r="E62" s="35" t="s">
        <v>97</v>
      </c>
      <c r="F62" s="36"/>
    </row>
    <row r="63" spans="5:15" x14ac:dyDescent="0.25">
      <c r="E63" s="9" t="s">
        <v>91</v>
      </c>
      <c r="F63" s="10">
        <f>COUNTIFS(Table1[Rejection Reason],E63)</f>
        <v>1</v>
      </c>
    </row>
    <row r="64" spans="5:15" x14ac:dyDescent="0.25">
      <c r="E64" s="11" t="s">
        <v>94</v>
      </c>
      <c r="F64" s="12">
        <f>COUNTIFS(Table1[Rejection Reason],E64)</f>
        <v>0</v>
      </c>
    </row>
    <row r="65" spans="5:6" x14ac:dyDescent="0.25">
      <c r="E65" s="9" t="s">
        <v>95</v>
      </c>
      <c r="F65" s="10">
        <f>COUNTIFS(Table1[Rejection Reason],E65)</f>
        <v>1</v>
      </c>
    </row>
    <row r="66" spans="5:6" x14ac:dyDescent="0.25">
      <c r="E66" s="11" t="s">
        <v>96</v>
      </c>
      <c r="F66" s="12">
        <f>COUNTIFS(Table1[Rejection Reason],E66)</f>
        <v>0</v>
      </c>
    </row>
    <row r="67" spans="5:6" ht="17.399999999999999" x14ac:dyDescent="0.3">
      <c r="E67" s="14" t="s">
        <v>70</v>
      </c>
      <c r="F67" s="13">
        <f>SUM(F63:F66)</f>
        <v>2</v>
      </c>
    </row>
  </sheetData>
  <dataConsolidate/>
  <mergeCells count="5">
    <mergeCell ref="E62:F62"/>
    <mergeCell ref="E21:F21"/>
    <mergeCell ref="E34:F34"/>
    <mergeCell ref="E41:F41"/>
    <mergeCell ref="E53:F53"/>
  </mergeCells>
  <conditionalFormatting sqref="B3:B15">
    <cfRule type="expression" dxfId="3" priority="3">
      <formula>$B3="Our Paper"</formula>
    </cfRule>
  </conditionalFormatting>
  <conditionalFormatting sqref="H2:J15">
    <cfRule type="expression" dxfId="2" priority="4">
      <formula>$J2="Accepted"</formula>
    </cfRule>
  </conditionalFormatting>
  <conditionalFormatting sqref="I3:I15">
    <cfRule type="expression" dxfId="1" priority="2">
      <formula>$I3="Withdrawal"</formula>
    </cfRule>
  </conditionalFormatting>
  <conditionalFormatting sqref="J3:J15">
    <cfRule type="expression" dxfId="0" priority="1">
      <formula>$J3="Withdrawal"</formula>
    </cfRule>
  </conditionalFormatting>
  <dataValidations count="5">
    <dataValidation type="list" allowBlank="1" showInputMessage="1" showErrorMessage="1" sqref="H3:H15" xr:uid="{868FD7A3-397B-496B-BE03-F92D02E57212}">
      <formula1>"Submitted,NotSubmitted"</formula1>
    </dataValidation>
    <dataValidation type="list" allowBlank="1" showInputMessage="1" showErrorMessage="1" sqref="I3:J15" xr:uid="{A4B5B962-DA29-4F5B-A55A-C8EBC30865FD}">
      <formula1>INDIRECT(H3)</formula1>
    </dataValidation>
    <dataValidation type="list" allowBlank="1" showInputMessage="1" showErrorMessage="1" sqref="M3:M15" xr:uid="{DF9A7A46-38B5-495D-A4C5-840FEC1391F9}">
      <formula1>INDIRECT(IF(OR($I3="Rejected",$J3="Rejected After Revision"),"RejectionList",""))</formula1>
    </dataValidation>
    <dataValidation type="list" allowBlank="1" showInputMessage="1" showErrorMessage="1" sqref="G3:G15" xr:uid="{212965C4-5F06-44A6-8741-A5BD209A993E}">
      <formula1>#REF!</formula1>
    </dataValidation>
    <dataValidation type="list" allowBlank="1" showInputMessage="1" showErrorMessage="1" sqref="B3:B15" xr:uid="{987DEEAF-6D4D-4731-8C9F-46EAFA182AEB}">
      <formula1>"Our Paper,Client Paper"</formula1>
    </dataValidation>
  </dataValidations>
  <hyperlinks>
    <hyperlink ref="D3" r:id="rId1" xr:uid="{81844F05-0833-4B41-9911-9FC9064ED2AC}"/>
    <hyperlink ref="D4" r:id="rId2" xr:uid="{362F7569-4AA4-430E-83FA-BD30E96D45B8}"/>
    <hyperlink ref="D5" r:id="rId3" xr:uid="{DF475A35-A9CE-42F3-A508-F708C24C354C}"/>
    <hyperlink ref="D6" r:id="rId4" xr:uid="{3E69E134-3617-4D89-91D1-98DD07589196}"/>
    <hyperlink ref="D7" r:id="rId5" xr:uid="{7D837360-22CA-45E5-8DD6-839B2BCC3F1D}"/>
    <hyperlink ref="D8" r:id="rId6" xr:uid="{AB6D6760-64D6-4683-A067-64FFCCD64EED}"/>
    <hyperlink ref="D9" r:id="rId7" xr:uid="{4B7E0701-FC16-47AB-8BA5-C1F84B8EF443}"/>
    <hyperlink ref="D10" r:id="rId8" xr:uid="{DB6F7E81-27A3-4F47-AC81-E49CF3D75CA2}"/>
    <hyperlink ref="D11" r:id="rId9" xr:uid="{8D172DCC-C6FD-4144-ACEA-3DEA22AD716F}"/>
    <hyperlink ref="D12" r:id="rId10" xr:uid="{48BB70D8-8A58-4AB7-9810-C687C6AED11D}"/>
    <hyperlink ref="D13" r:id="rId11" xr:uid="{BD240924-A86D-4B02-869F-26D742C99E2F}"/>
    <hyperlink ref="D14" r:id="rId12" xr:uid="{BDBBBC53-0C28-4F3C-B35F-E3768418A107}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B5BD-5304-42F9-B167-1FC4504220C1}">
  <dimension ref="A1:B13"/>
  <sheetViews>
    <sheetView workbookViewId="0">
      <selection activeCell="A3" sqref="A3"/>
    </sheetView>
  </sheetViews>
  <sheetFormatPr defaultRowHeight="13.8" x14ac:dyDescent="0.25"/>
  <cols>
    <col min="1" max="1" width="26.6640625" style="1" bestFit="1" customWidth="1"/>
    <col min="2" max="2" width="21.88671875" style="1" bestFit="1" customWidth="1"/>
    <col min="3" max="16384" width="8.88671875" style="1"/>
  </cols>
  <sheetData>
    <row r="1" spans="1:2" x14ac:dyDescent="0.25">
      <c r="A1" s="34" t="s">
        <v>111</v>
      </c>
      <c r="B1" s="7" t="s">
        <v>101</v>
      </c>
    </row>
    <row r="3" spans="1:2" x14ac:dyDescent="0.25">
      <c r="A3" s="32" t="s">
        <v>112</v>
      </c>
      <c r="B3" s="1" t="s">
        <v>103</v>
      </c>
    </row>
    <row r="4" spans="1:2" x14ac:dyDescent="0.25">
      <c r="A4" s="33" t="s">
        <v>66</v>
      </c>
      <c r="B4" s="1">
        <v>2</v>
      </c>
    </row>
    <row r="5" spans="1:2" x14ac:dyDescent="0.25">
      <c r="A5" s="33" t="s">
        <v>100</v>
      </c>
      <c r="B5" s="1">
        <v>1</v>
      </c>
    </row>
    <row r="6" spans="1:2" x14ac:dyDescent="0.25">
      <c r="A6" s="33" t="s">
        <v>67</v>
      </c>
      <c r="B6" s="1">
        <v>3</v>
      </c>
    </row>
    <row r="7" spans="1:2" x14ac:dyDescent="0.25">
      <c r="A7" s="33" t="s">
        <v>58</v>
      </c>
      <c r="B7" s="1">
        <v>1</v>
      </c>
    </row>
    <row r="8" spans="1:2" x14ac:dyDescent="0.25">
      <c r="A8" s="33" t="s">
        <v>63</v>
      </c>
      <c r="B8" s="1">
        <v>1</v>
      </c>
    </row>
    <row r="9" spans="1:2" x14ac:dyDescent="0.25">
      <c r="A9" s="33" t="s">
        <v>64</v>
      </c>
      <c r="B9" s="1">
        <v>1</v>
      </c>
    </row>
    <row r="10" spans="1:2" x14ac:dyDescent="0.25">
      <c r="A10" s="33" t="s">
        <v>62</v>
      </c>
      <c r="B10" s="1">
        <v>2</v>
      </c>
    </row>
    <row r="11" spans="1:2" x14ac:dyDescent="0.25">
      <c r="A11" s="33" t="s">
        <v>61</v>
      </c>
      <c r="B11" s="1">
        <v>1</v>
      </c>
    </row>
    <row r="12" spans="1:2" x14ac:dyDescent="0.25">
      <c r="A12" s="33" t="s">
        <v>98</v>
      </c>
      <c r="B12" s="1">
        <v>1</v>
      </c>
    </row>
    <row r="13" spans="1:2" x14ac:dyDescent="0.25">
      <c r="A13" s="33" t="s">
        <v>102</v>
      </c>
      <c r="B13" s="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Submision Details</vt:lpstr>
      <vt:lpstr>Sheet1</vt:lpstr>
      <vt:lpstr>Final_Revision_Completed</vt:lpstr>
      <vt:lpstr>Need_to_Submit</vt:lpstr>
      <vt:lpstr>No_Revision</vt:lpstr>
      <vt:lpstr>NotSubmitted</vt:lpstr>
      <vt:lpstr>Rejected</vt:lpstr>
      <vt:lpstr>Rejectionlist</vt:lpstr>
      <vt:lpstr>Revision_1_Completed</vt:lpstr>
      <vt:lpstr>Revision_2_Completed</vt:lpstr>
      <vt:lpstr>Revision_3_Completed</vt:lpstr>
      <vt:lpstr>Revision_Working</vt:lpstr>
      <vt:lpstr>Submitted</vt:lpstr>
      <vt:lpstr>Typesetting</vt:lpstr>
      <vt:lpstr>Under_Review_Process</vt:lpstr>
      <vt:lpstr>Withdrawal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Pratheepa</dc:creator>
  <cp:lastModifiedBy>Pratheepa</cp:lastModifiedBy>
  <dcterms:created xsi:type="dcterms:W3CDTF">2025-06-28T06:04:49Z</dcterms:created>
  <dcterms:modified xsi:type="dcterms:W3CDTF">2025-07-20T16:14:29Z</dcterms:modified>
</cp:coreProperties>
</file>