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GPGIMS\Desktop\working papers\working_paper\working_paper\model_female_child_birth\"/>
    </mc:Choice>
  </mc:AlternateContent>
  <xr:revisionPtr revIDLastSave="0" documentId="13_ncr:1_{240F8812-47DF-4DB6-9CD3-EFC245FAC633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Excel2LaTeX" sheetId="6" state="hidden" r:id="rId1"/>
    <sheet name="Bihar" sheetId="1" r:id="rId2"/>
    <sheet name="Orissa" sheetId="2" r:id="rId3"/>
    <sheet name="Raj" sheetId="3" r:id="rId4"/>
    <sheet name="WB" sheetId="4" r:id="rId5"/>
    <sheet name="T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5" i="1"/>
  <c r="H6" i="1"/>
  <c r="H7" i="1"/>
  <c r="H8" i="1"/>
  <c r="H9" i="1"/>
  <c r="H10" i="1"/>
  <c r="H11" i="1"/>
  <c r="H12" i="1"/>
  <c r="H4" i="1"/>
  <c r="G14" i="1"/>
  <c r="G13" i="1"/>
  <c r="G5" i="1"/>
  <c r="G6" i="1"/>
  <c r="G7" i="1"/>
  <c r="G8" i="1"/>
  <c r="G9" i="1"/>
  <c r="G10" i="1"/>
  <c r="G11" i="1"/>
  <c r="G12" i="1"/>
  <c r="G4" i="1"/>
  <c r="F14" i="1"/>
  <c r="F13" i="1"/>
  <c r="F5" i="1"/>
  <c r="F6" i="1"/>
  <c r="F7" i="1"/>
  <c r="F8" i="1"/>
  <c r="F9" i="1"/>
  <c r="F10" i="1"/>
  <c r="F11" i="1"/>
  <c r="F12" i="1"/>
  <c r="F4" i="1"/>
  <c r="B16" i="1"/>
  <c r="E12" i="5"/>
  <c r="E13" i="4"/>
  <c r="E14" i="3"/>
  <c r="E14" i="2"/>
  <c r="E15" i="1"/>
  <c r="E13" i="2"/>
  <c r="D11" i="2"/>
  <c r="A2" i="6"/>
</calcChain>
</file>

<file path=xl/sharedStrings.xml><?xml version="1.0" encoding="utf-8"?>
<sst xmlns="http://schemas.openxmlformats.org/spreadsheetml/2006/main" count="100" uniqueCount="61">
  <si>
    <t xml:space="preserve"> Number of female</t>
  </si>
  <si>
    <t>Observed</t>
  </si>
  <si>
    <t>Expected</t>
  </si>
  <si>
    <t>child births</t>
  </si>
  <si>
    <t>(O)</t>
  </si>
  <si>
    <t>(E)</t>
  </si>
  <si>
    <t xml:space="preserve"> Total</t>
  </si>
  <si>
    <t>Observed frequency</t>
  </si>
  <si>
    <t>Expected frequency</t>
  </si>
  <si>
    <t>6 or more</t>
  </si>
  <si>
    <t>a=11.691</t>
  </si>
  <si>
    <t>b=13.045</t>
  </si>
  <si>
    <t>a=5.448</t>
  </si>
  <si>
    <t>b=6.827</t>
  </si>
  <si>
    <t>7 or more</t>
  </si>
  <si>
    <t>a=4.260</t>
  </si>
  <si>
    <t>b=4.883</t>
  </si>
  <si>
    <t>a=6.648</t>
  </si>
  <si>
    <t>b=7.693</t>
  </si>
  <si>
    <t>a=6.916</t>
  </si>
  <si>
    <t>b=7.420</t>
  </si>
  <si>
    <t>a=7.009</t>
  </si>
  <si>
    <t>b=7.492</t>
  </si>
  <si>
    <t>5 or more</t>
  </si>
  <si>
    <t>a=3.183</t>
  </si>
  <si>
    <t>b=5.676</t>
  </si>
  <si>
    <t>a=5.954</t>
  </si>
  <si>
    <t>b=8.852</t>
  </si>
  <si>
    <t>Rai et. al</t>
  </si>
  <si>
    <t>Proposed</t>
  </si>
  <si>
    <t>Estimates</t>
  </si>
  <si>
    <t>a=6.027, b=7.734</t>
  </si>
  <si>
    <t>a=3.020, b=3.169</t>
  </si>
  <si>
    <t>\chi^2= 16.116, \lambda=4.864</t>
  </si>
  <si>
    <t>\chi^2= 50.274, \lambda=3.809</t>
  </si>
  <si>
    <t>RangeAddress</t>
  </si>
  <si>
    <t>Options</t>
  </si>
  <si>
    <t>CellWidth</t>
  </si>
  <si>
    <t>Indent</t>
  </si>
  <si>
    <t>FileName</t>
  </si>
  <si>
    <t>Bihar.tex</t>
  </si>
  <si>
    <t>Number of female child birth</t>
  </si>
  <si>
    <t>\chi^2= 40.676</t>
  </si>
  <si>
    <t>\lambda=2.935</t>
  </si>
  <si>
    <t>\lambda=3.285</t>
  </si>
  <si>
    <t>6+</t>
  </si>
  <si>
    <t>\chi^2= 55.798</t>
  </si>
  <si>
    <t>\chi^2= 21.58</t>
  </si>
  <si>
    <t>\lambda=3.608</t>
  </si>
  <si>
    <t>\lambda=4.057</t>
  </si>
  <si>
    <t>\chi^2= 99.028</t>
  </si>
  <si>
    <t>\chi^2= 42.818</t>
  </si>
  <si>
    <t>\lambda=2.665</t>
  </si>
  <si>
    <t>\lambda=2.947</t>
  </si>
  <si>
    <t>\chi^2= 593.222</t>
  </si>
  <si>
    <t>\chi^2= 219.235</t>
  </si>
  <si>
    <t>\lambda=2.418</t>
  </si>
  <si>
    <t>\lambda=2.561</t>
  </si>
  <si>
    <t>xf</t>
  </si>
  <si>
    <t>x2f</t>
  </si>
  <si>
    <t>x3f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</si>
</sst>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>
      <alignment horizontal="left" vertical="top"/>
    </xf>
    <xf numFmtId="164" fontId="0" fillId="0" borderId="0" xfId="0" applyNumberForma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5" x14ac:dyDescent="0.25"/>
  <sheetData>
    <row r="1" spans="1: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25">
      <c r="A2">
        <f>COUNT(Bihar!$A$1:$E$14)</f>
        <v>49</v>
      </c>
      <c r="B2">
        <v>2</v>
      </c>
      <c r="C2">
        <v>5</v>
      </c>
      <c r="D2">
        <v>0</v>
      </c>
      <c r="E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K15" sqref="K15"/>
    </sheetView>
  </sheetViews>
  <sheetFormatPr defaultRowHeight="15" x14ac:dyDescent="0.25"/>
  <cols>
    <col min="1" max="1" width="9.140625" style="1"/>
    <col min="2" max="2" width="11.5703125" style="1" bestFit="1" customWidth="1"/>
    <col min="3" max="4" width="9.140625" style="1"/>
    <col min="5" max="5" width="11.5703125" style="1" bestFit="1" customWidth="1"/>
    <col min="6" max="6" width="11.5703125" style="1" customWidth="1"/>
    <col min="7" max="8" width="11.5703125" style="1" bestFit="1" customWidth="1"/>
    <col min="9" max="16384" width="9.140625" style="1"/>
  </cols>
  <sheetData>
    <row r="1" spans="1:8" ht="15.75" x14ac:dyDescent="0.25">
      <c r="A1" s="15" t="s">
        <v>41</v>
      </c>
      <c r="B1" s="3" t="s">
        <v>1</v>
      </c>
      <c r="C1" s="3" t="s">
        <v>2</v>
      </c>
      <c r="D1" s="3" t="s">
        <v>7</v>
      </c>
      <c r="E1" s="3" t="s">
        <v>8</v>
      </c>
      <c r="F1" s="3"/>
    </row>
    <row r="2" spans="1:8" ht="15.75" x14ac:dyDescent="0.25">
      <c r="A2" s="15"/>
      <c r="B2" s="14" t="s">
        <v>28</v>
      </c>
      <c r="C2" s="14"/>
      <c r="D2" s="14" t="s">
        <v>29</v>
      </c>
      <c r="E2" s="14"/>
      <c r="F2" s="13"/>
    </row>
    <row r="3" spans="1:8" ht="15.75" x14ac:dyDescent="0.25">
      <c r="A3" s="15"/>
      <c r="B3" s="3" t="s">
        <v>4</v>
      </c>
      <c r="C3" s="3" t="s">
        <v>5</v>
      </c>
      <c r="D3" s="3" t="s">
        <v>4</v>
      </c>
      <c r="E3" s="3" t="s">
        <v>5</v>
      </c>
      <c r="F3" s="3" t="s">
        <v>58</v>
      </c>
      <c r="G3" s="1" t="s">
        <v>59</v>
      </c>
      <c r="H3" s="1" t="s">
        <v>60</v>
      </c>
    </row>
    <row r="4" spans="1:8" ht="15.75" x14ac:dyDescent="0.25">
      <c r="A4" s="3">
        <v>0</v>
      </c>
      <c r="B4" s="3">
        <v>480</v>
      </c>
      <c r="C4" s="3">
        <v>546</v>
      </c>
      <c r="D4" s="3">
        <v>290</v>
      </c>
      <c r="E4" s="3">
        <v>309</v>
      </c>
      <c r="F4" s="3">
        <f>A4*D4</f>
        <v>0</v>
      </c>
      <c r="G4" s="1">
        <f>A4^2*B4</f>
        <v>0</v>
      </c>
      <c r="H4" s="1">
        <f>A4^3*D4</f>
        <v>0</v>
      </c>
    </row>
    <row r="5" spans="1:8" ht="15.75" x14ac:dyDescent="0.25">
      <c r="A5" s="3">
        <v>1</v>
      </c>
      <c r="B5" s="3">
        <v>892</v>
      </c>
      <c r="C5" s="3">
        <v>756</v>
      </c>
      <c r="D5" s="3">
        <v>591</v>
      </c>
      <c r="E5" s="3">
        <v>543</v>
      </c>
      <c r="F5" s="3">
        <f t="shared" ref="F5:F14" si="0">A5*D5</f>
        <v>591</v>
      </c>
      <c r="G5" s="1">
        <f t="shared" ref="G5:G12" si="1">A5^2*B5</f>
        <v>892</v>
      </c>
      <c r="H5" s="1">
        <f t="shared" ref="H5:H16" si="2">A5^3*D5</f>
        <v>591</v>
      </c>
    </row>
    <row r="6" spans="1:8" ht="15.75" x14ac:dyDescent="0.25">
      <c r="A6" s="3">
        <v>2</v>
      </c>
      <c r="B6" s="3">
        <v>601</v>
      </c>
      <c r="C6" s="3">
        <v>639</v>
      </c>
      <c r="D6" s="3">
        <v>509</v>
      </c>
      <c r="E6" s="3">
        <v>530</v>
      </c>
      <c r="F6" s="3">
        <f t="shared" si="0"/>
        <v>1018</v>
      </c>
      <c r="G6" s="1">
        <f t="shared" si="1"/>
        <v>2404</v>
      </c>
      <c r="H6" s="1">
        <f t="shared" si="2"/>
        <v>4072</v>
      </c>
    </row>
    <row r="7" spans="1:8" ht="15.75" x14ac:dyDescent="0.25">
      <c r="A7" s="3">
        <v>3</v>
      </c>
      <c r="B7" s="3">
        <v>364</v>
      </c>
      <c r="C7" s="3">
        <v>413</v>
      </c>
      <c r="D7" s="3">
        <v>353</v>
      </c>
      <c r="E7" s="3">
        <v>376</v>
      </c>
      <c r="F7" s="3">
        <f t="shared" si="0"/>
        <v>1059</v>
      </c>
      <c r="G7" s="1">
        <f t="shared" si="1"/>
        <v>3276</v>
      </c>
      <c r="H7" s="1">
        <f t="shared" si="2"/>
        <v>9531</v>
      </c>
    </row>
    <row r="8" spans="1:8" ht="15.75" x14ac:dyDescent="0.25">
      <c r="A8" s="3">
        <v>4</v>
      </c>
      <c r="B8" s="3">
        <v>224</v>
      </c>
      <c r="C8" s="3">
        <v>222</v>
      </c>
      <c r="D8" s="3">
        <v>223</v>
      </c>
      <c r="E8" s="3">
        <v>215</v>
      </c>
      <c r="F8" s="3">
        <f t="shared" si="0"/>
        <v>892</v>
      </c>
      <c r="G8" s="1">
        <f t="shared" si="1"/>
        <v>3584</v>
      </c>
      <c r="H8" s="1">
        <f t="shared" si="2"/>
        <v>14272</v>
      </c>
    </row>
    <row r="9" spans="1:8" ht="15.75" x14ac:dyDescent="0.25">
      <c r="A9" s="3">
        <v>5</v>
      </c>
      <c r="B9" s="3">
        <v>104</v>
      </c>
      <c r="C9" s="3">
        <v>103</v>
      </c>
      <c r="D9" s="3">
        <v>104</v>
      </c>
      <c r="E9" s="3">
        <v>105</v>
      </c>
      <c r="F9" s="3">
        <f t="shared" si="0"/>
        <v>520</v>
      </c>
      <c r="G9" s="1">
        <f t="shared" si="1"/>
        <v>2600</v>
      </c>
      <c r="H9" s="1">
        <f t="shared" si="2"/>
        <v>13000</v>
      </c>
    </row>
    <row r="10" spans="1:8" ht="15.75" x14ac:dyDescent="0.25">
      <c r="A10" s="3">
        <v>6</v>
      </c>
      <c r="B10" s="3">
        <v>59</v>
      </c>
      <c r="C10" s="3">
        <v>42</v>
      </c>
      <c r="D10" s="3">
        <v>59</v>
      </c>
      <c r="E10" s="3">
        <v>45</v>
      </c>
      <c r="F10" s="3">
        <f t="shared" si="0"/>
        <v>354</v>
      </c>
      <c r="G10" s="1">
        <f t="shared" si="1"/>
        <v>2124</v>
      </c>
      <c r="H10" s="1">
        <f t="shared" si="2"/>
        <v>12744</v>
      </c>
    </row>
    <row r="11" spans="1:8" ht="15.75" x14ac:dyDescent="0.25">
      <c r="A11" s="3">
        <v>7</v>
      </c>
      <c r="B11" s="3">
        <v>14</v>
      </c>
      <c r="C11" s="3">
        <v>16</v>
      </c>
      <c r="D11" s="3">
        <v>14</v>
      </c>
      <c r="E11" s="3">
        <v>17</v>
      </c>
      <c r="F11" s="3">
        <f t="shared" si="0"/>
        <v>98</v>
      </c>
      <c r="G11" s="1">
        <f t="shared" si="1"/>
        <v>686</v>
      </c>
      <c r="H11" s="1">
        <f t="shared" si="2"/>
        <v>4802</v>
      </c>
    </row>
    <row r="12" spans="1:8" ht="15.75" x14ac:dyDescent="0.25">
      <c r="A12" s="3">
        <v>9</v>
      </c>
      <c r="B12" s="3">
        <v>5</v>
      </c>
      <c r="C12" s="3">
        <v>6</v>
      </c>
      <c r="D12" s="3">
        <v>5</v>
      </c>
      <c r="E12" s="3">
        <v>8</v>
      </c>
      <c r="F12" s="3">
        <f t="shared" si="0"/>
        <v>45</v>
      </c>
      <c r="G12" s="1">
        <f t="shared" si="1"/>
        <v>405</v>
      </c>
      <c r="H12" s="1">
        <f t="shared" si="2"/>
        <v>3645</v>
      </c>
    </row>
    <row r="13" spans="1:8" ht="15.75" x14ac:dyDescent="0.25">
      <c r="A13" s="3" t="s">
        <v>6</v>
      </c>
      <c r="B13" s="3">
        <v>2743</v>
      </c>
      <c r="C13" s="3">
        <v>2743</v>
      </c>
      <c r="D13" s="3">
        <v>2148</v>
      </c>
      <c r="E13" s="3">
        <v>2148</v>
      </c>
      <c r="F13" s="3">
        <f>SUM(F4:F12)</f>
        <v>4577</v>
      </c>
      <c r="G13" s="3">
        <f>SUM(G4:G12)</f>
        <v>15971</v>
      </c>
      <c r="H13" s="3">
        <f>SUM(H4:H12)</f>
        <v>62657</v>
      </c>
    </row>
    <row r="14" spans="1:8" ht="63" x14ac:dyDescent="0.25">
      <c r="A14" s="3" t="s">
        <v>30</v>
      </c>
      <c r="B14" s="5" t="s">
        <v>34</v>
      </c>
      <c r="C14" s="5" t="s">
        <v>32</v>
      </c>
      <c r="D14" s="5" t="s">
        <v>33</v>
      </c>
      <c r="E14" s="6" t="s">
        <v>31</v>
      </c>
      <c r="F14" s="3">
        <f>F13/D13</f>
        <v>2.1308193668528865</v>
      </c>
      <c r="G14" s="1">
        <f>G13/D13</f>
        <v>7.4352886405959033</v>
      </c>
      <c r="H14" s="1">
        <f>H13/D13</f>
        <v>29.169925512104282</v>
      </c>
    </row>
    <row r="15" spans="1:8" x14ac:dyDescent="0.25">
      <c r="E15" s="10">
        <f>6.027/(6.027+7.734)</f>
        <v>0.43797689121430133</v>
      </c>
      <c r="F15" s="10"/>
    </row>
    <row r="16" spans="1:8" x14ac:dyDescent="0.25">
      <c r="B16" s="1">
        <f>1/3.809</f>
        <v>0.26253609871357309</v>
      </c>
    </row>
  </sheetData>
  <mergeCells count="3">
    <mergeCell ref="B2:C2"/>
    <mergeCell ref="D2:E2"/>
    <mergeCell ref="A1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14" sqref="E14"/>
    </sheetView>
  </sheetViews>
  <sheetFormatPr defaultRowHeight="15" x14ac:dyDescent="0.25"/>
  <cols>
    <col min="1" max="16384" width="9.140625" style="8"/>
  </cols>
  <sheetData>
    <row r="1" spans="1:6" ht="15.75" x14ac:dyDescent="0.25">
      <c r="A1" s="7" t="s">
        <v>0</v>
      </c>
      <c r="B1" s="16" t="s">
        <v>28</v>
      </c>
      <c r="C1" s="16"/>
      <c r="D1" s="16" t="s">
        <v>29</v>
      </c>
      <c r="E1" s="16"/>
      <c r="F1" s="7"/>
    </row>
    <row r="2" spans="1:6" ht="15.75" x14ac:dyDescent="0.25">
      <c r="A2" s="7" t="s">
        <v>3</v>
      </c>
      <c r="B2" s="7" t="s">
        <v>1</v>
      </c>
      <c r="C2" s="7" t="s">
        <v>2</v>
      </c>
      <c r="D2" s="7" t="s">
        <v>1</v>
      </c>
      <c r="E2" s="7" t="s">
        <v>2</v>
      </c>
      <c r="F2" s="7"/>
    </row>
    <row r="3" spans="1:6" ht="15.75" x14ac:dyDescent="0.25">
      <c r="A3" s="7">
        <v>0</v>
      </c>
      <c r="B3" s="7">
        <v>741</v>
      </c>
      <c r="C3" s="7">
        <v>808</v>
      </c>
      <c r="D3" s="7">
        <v>507</v>
      </c>
      <c r="E3" s="7">
        <v>536</v>
      </c>
      <c r="F3" s="7"/>
    </row>
    <row r="4" spans="1:6" ht="15.75" x14ac:dyDescent="0.25">
      <c r="A4" s="7">
        <v>1</v>
      </c>
      <c r="B4" s="7">
        <v>1202</v>
      </c>
      <c r="C4" s="7">
        <v>1053</v>
      </c>
      <c r="D4" s="7">
        <v>850</v>
      </c>
      <c r="E4" s="7">
        <v>785</v>
      </c>
      <c r="F4" s="7"/>
    </row>
    <row r="5" spans="1:6" ht="15.75" x14ac:dyDescent="0.25">
      <c r="A5" s="7">
        <v>2</v>
      </c>
      <c r="B5" s="7">
        <v>648</v>
      </c>
      <c r="C5" s="7">
        <v>720</v>
      </c>
      <c r="D5" s="7">
        <v>562</v>
      </c>
      <c r="E5" s="7">
        <v>596</v>
      </c>
      <c r="F5" s="7"/>
    </row>
    <row r="6" spans="1:6" ht="15.75" x14ac:dyDescent="0.25">
      <c r="A6" s="7">
        <v>3</v>
      </c>
      <c r="B6" s="7">
        <v>318</v>
      </c>
      <c r="C6" s="7">
        <v>342</v>
      </c>
      <c r="D6" s="7">
        <v>301</v>
      </c>
      <c r="E6" s="7">
        <v>312</v>
      </c>
      <c r="F6" s="7"/>
    </row>
    <row r="7" spans="1:6" ht="15.75" x14ac:dyDescent="0.25">
      <c r="A7" s="7">
        <v>4</v>
      </c>
      <c r="B7" s="7">
        <v>137</v>
      </c>
      <c r="C7" s="7">
        <v>126</v>
      </c>
      <c r="D7" s="7">
        <v>136</v>
      </c>
      <c r="E7" s="7">
        <v>126</v>
      </c>
      <c r="F7" s="7"/>
    </row>
    <row r="8" spans="1:6" ht="15.75" x14ac:dyDescent="0.25">
      <c r="A8" s="7">
        <v>5</v>
      </c>
      <c r="B8" s="7">
        <v>36</v>
      </c>
      <c r="C8" s="7">
        <v>39</v>
      </c>
      <c r="D8" s="7">
        <v>36</v>
      </c>
      <c r="E8" s="7">
        <v>41</v>
      </c>
      <c r="F8" s="7"/>
    </row>
    <row r="9" spans="1:6" ht="15.75" x14ac:dyDescent="0.25">
      <c r="A9" s="7" t="s">
        <v>45</v>
      </c>
      <c r="B9" s="7">
        <v>19</v>
      </c>
      <c r="C9" s="7">
        <v>13</v>
      </c>
      <c r="D9" s="7">
        <v>19</v>
      </c>
      <c r="E9" s="7">
        <v>15</v>
      </c>
      <c r="F9" s="7"/>
    </row>
    <row r="10" spans="1:6" ht="15.75" x14ac:dyDescent="0.25">
      <c r="A10" s="7" t="s">
        <v>6</v>
      </c>
      <c r="B10" s="7">
        <v>3101</v>
      </c>
      <c r="C10" s="7">
        <v>3101</v>
      </c>
      <c r="D10" s="7">
        <v>2411</v>
      </c>
      <c r="E10" s="7">
        <v>2411</v>
      </c>
      <c r="F10" s="7"/>
    </row>
    <row r="11" spans="1:6" ht="15.75" x14ac:dyDescent="0.25">
      <c r="A11" s="8" t="s">
        <v>30</v>
      </c>
      <c r="B11" s="7" t="s">
        <v>42</v>
      </c>
      <c r="C11" s="7" t="s">
        <v>10</v>
      </c>
      <c r="D11" s="7">
        <f xml:space="preserve"> 12.53</f>
        <v>12.53</v>
      </c>
      <c r="E11" s="7" t="s">
        <v>12</v>
      </c>
    </row>
    <row r="12" spans="1:6" ht="15.75" x14ac:dyDescent="0.25">
      <c r="B12" s="7" t="s">
        <v>43</v>
      </c>
      <c r="C12" s="7" t="s">
        <v>11</v>
      </c>
      <c r="D12" s="7" t="s">
        <v>44</v>
      </c>
      <c r="E12" s="7" t="s">
        <v>13</v>
      </c>
    </row>
    <row r="13" spans="1:6" x14ac:dyDescent="0.25">
      <c r="E13" s="8">
        <f>(5.448-1)/6.827</f>
        <v>0.65153068697817496</v>
      </c>
    </row>
    <row r="14" spans="1:6" x14ac:dyDescent="0.25">
      <c r="E14" s="11">
        <f>5.448/(6.827+5.448)</f>
        <v>0.4438289205702648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E14" sqref="E14"/>
    </sheetView>
  </sheetViews>
  <sheetFormatPr defaultRowHeight="15" x14ac:dyDescent="0.25"/>
  <cols>
    <col min="1" max="16384" width="9.140625" style="2"/>
  </cols>
  <sheetData>
    <row r="1" spans="1:5" ht="15.75" customHeight="1" x14ac:dyDescent="0.25">
      <c r="A1" s="3" t="s">
        <v>0</v>
      </c>
      <c r="B1" s="3" t="s">
        <v>28</v>
      </c>
      <c r="C1" s="3"/>
      <c r="D1" s="3" t="s">
        <v>29</v>
      </c>
      <c r="E1" s="3"/>
    </row>
    <row r="2" spans="1:5" ht="15.75" customHeight="1" x14ac:dyDescent="0.25">
      <c r="A2" s="3" t="s">
        <v>3</v>
      </c>
      <c r="B2" s="3" t="s">
        <v>1</v>
      </c>
      <c r="C2" s="3" t="s">
        <v>2</v>
      </c>
      <c r="D2" s="3" t="s">
        <v>1</v>
      </c>
      <c r="E2" s="3" t="s">
        <v>2</v>
      </c>
    </row>
    <row r="3" spans="1:5" ht="15.75" customHeight="1" x14ac:dyDescent="0.25">
      <c r="A3" s="3">
        <v>0</v>
      </c>
      <c r="B3" s="3">
        <v>539</v>
      </c>
      <c r="C3" s="3">
        <v>614</v>
      </c>
      <c r="D3" s="3">
        <v>362</v>
      </c>
      <c r="E3" s="3">
        <v>393</v>
      </c>
    </row>
    <row r="4" spans="1:5" ht="15.75" customHeight="1" x14ac:dyDescent="0.25">
      <c r="A4" s="3">
        <v>1</v>
      </c>
      <c r="B4" s="3">
        <v>985</v>
      </c>
      <c r="C4" s="3">
        <v>844</v>
      </c>
      <c r="D4" s="3">
        <v>689</v>
      </c>
      <c r="E4" s="3">
        <v>638</v>
      </c>
    </row>
    <row r="5" spans="1:5" ht="15.75" customHeight="1" x14ac:dyDescent="0.25">
      <c r="A5" s="3">
        <v>2</v>
      </c>
      <c r="B5" s="3">
        <v>658</v>
      </c>
      <c r="C5" s="3">
        <v>668</v>
      </c>
      <c r="D5" s="3">
        <v>587</v>
      </c>
      <c r="E5" s="3">
        <v>566</v>
      </c>
    </row>
    <row r="6" spans="1:5" ht="15.75" customHeight="1" x14ac:dyDescent="0.25">
      <c r="A6" s="3">
        <v>3</v>
      </c>
      <c r="B6" s="3">
        <v>319</v>
      </c>
      <c r="C6" s="3">
        <v>392</v>
      </c>
      <c r="D6" s="3">
        <v>310</v>
      </c>
      <c r="E6" s="3">
        <v>361</v>
      </c>
    </row>
    <row r="7" spans="1:5" ht="15.75" customHeight="1" x14ac:dyDescent="0.25">
      <c r="A7" s="3">
        <v>4</v>
      </c>
      <c r="B7" s="3">
        <v>183</v>
      </c>
      <c r="C7" s="3">
        <v>187</v>
      </c>
      <c r="D7" s="3">
        <v>179</v>
      </c>
      <c r="E7" s="3">
        <v>183</v>
      </c>
    </row>
    <row r="8" spans="1:5" ht="15.75" customHeight="1" x14ac:dyDescent="0.25">
      <c r="A8" s="3">
        <v>5</v>
      </c>
      <c r="B8" s="3">
        <v>84</v>
      </c>
      <c r="C8" s="3">
        <v>76</v>
      </c>
      <c r="D8" s="3">
        <v>83</v>
      </c>
      <c r="E8" s="3">
        <v>79</v>
      </c>
    </row>
    <row r="9" spans="1:5" ht="15.75" customHeight="1" x14ac:dyDescent="0.25">
      <c r="A9" s="3">
        <v>6</v>
      </c>
      <c r="B9" s="3">
        <v>42</v>
      </c>
      <c r="C9" s="3">
        <v>28</v>
      </c>
      <c r="D9" s="3">
        <v>42</v>
      </c>
      <c r="E9" s="3">
        <v>29</v>
      </c>
    </row>
    <row r="10" spans="1:5" ht="15.75" customHeight="1" x14ac:dyDescent="0.25">
      <c r="A10" s="3" t="s">
        <v>14</v>
      </c>
      <c r="B10" s="3">
        <v>11</v>
      </c>
      <c r="C10" s="3">
        <v>12</v>
      </c>
      <c r="D10" s="3">
        <v>11</v>
      </c>
      <c r="E10" s="3">
        <v>14</v>
      </c>
    </row>
    <row r="11" spans="1:5" ht="15.75" customHeight="1" x14ac:dyDescent="0.25">
      <c r="A11" s="3" t="s">
        <v>6</v>
      </c>
      <c r="B11" s="3">
        <v>2821</v>
      </c>
      <c r="C11" s="3">
        <v>2821</v>
      </c>
      <c r="D11" s="3">
        <v>2263</v>
      </c>
      <c r="E11" s="3">
        <v>2263</v>
      </c>
    </row>
    <row r="12" spans="1:5" ht="15.75" customHeight="1" x14ac:dyDescent="0.25">
      <c r="A12" s="9" t="s">
        <v>30</v>
      </c>
      <c r="B12" s="3" t="s">
        <v>46</v>
      </c>
      <c r="C12" s="3" t="s">
        <v>15</v>
      </c>
      <c r="D12" s="3" t="s">
        <v>47</v>
      </c>
      <c r="E12" s="3" t="s">
        <v>17</v>
      </c>
    </row>
    <row r="13" spans="1:5" ht="15.75" customHeight="1" x14ac:dyDescent="0.25">
      <c r="A13" s="4"/>
      <c r="B13" s="3" t="s">
        <v>48</v>
      </c>
      <c r="C13" s="3" t="s">
        <v>16</v>
      </c>
      <c r="D13" s="3" t="s">
        <v>49</v>
      </c>
      <c r="E13" s="3" t="s">
        <v>18</v>
      </c>
    </row>
    <row r="14" spans="1:5" x14ac:dyDescent="0.25">
      <c r="E14" s="12">
        <f>6.648/(6.648+7.693)</f>
        <v>0.46356599958161915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E13" sqref="E13"/>
    </sheetView>
  </sheetViews>
  <sheetFormatPr defaultRowHeight="15" x14ac:dyDescent="0.25"/>
  <cols>
    <col min="1" max="4" width="9.140625" style="2"/>
    <col min="5" max="5" width="10.5703125" style="2" bestFit="1" customWidth="1"/>
    <col min="6" max="16384" width="9.140625" style="2"/>
  </cols>
  <sheetData>
    <row r="1" spans="1:5" ht="15.75" x14ac:dyDescent="0.25">
      <c r="A1" s="7" t="s">
        <v>0</v>
      </c>
      <c r="B1" s="7" t="s">
        <v>28</v>
      </c>
      <c r="C1" s="7"/>
      <c r="D1" s="7" t="s">
        <v>29</v>
      </c>
      <c r="E1" s="7"/>
    </row>
    <row r="2" spans="1:5" ht="15.75" x14ac:dyDescent="0.25">
      <c r="A2" s="7" t="s">
        <v>3</v>
      </c>
      <c r="B2" s="7" t="s">
        <v>1</v>
      </c>
      <c r="C2" s="7" t="s">
        <v>2</v>
      </c>
      <c r="D2" s="7" t="s">
        <v>1</v>
      </c>
      <c r="E2" s="7" t="s">
        <v>2</v>
      </c>
    </row>
    <row r="3" spans="1:5" ht="15.75" x14ac:dyDescent="0.25">
      <c r="A3" s="7">
        <v>0</v>
      </c>
      <c r="B3" s="7">
        <v>1268</v>
      </c>
      <c r="C3" s="7">
        <v>1403</v>
      </c>
      <c r="D3" s="7">
        <v>890</v>
      </c>
      <c r="E3" s="7">
        <v>969</v>
      </c>
    </row>
    <row r="4" spans="1:5" ht="15.75" x14ac:dyDescent="0.25">
      <c r="A4" s="7">
        <v>1</v>
      </c>
      <c r="B4" s="7">
        <v>1903</v>
      </c>
      <c r="C4" s="7">
        <v>1644</v>
      </c>
      <c r="D4" s="7">
        <v>1387</v>
      </c>
      <c r="E4" s="7">
        <v>1246</v>
      </c>
    </row>
    <row r="5" spans="1:5" ht="15.75" x14ac:dyDescent="0.25">
      <c r="A5" s="7">
        <v>2</v>
      </c>
      <c r="B5" s="7">
        <v>977</v>
      </c>
      <c r="C5" s="7">
        <v>1042</v>
      </c>
      <c r="D5" s="7">
        <v>847</v>
      </c>
      <c r="E5" s="7">
        <v>867</v>
      </c>
    </row>
    <row r="6" spans="1:5" ht="15.75" x14ac:dyDescent="0.25">
      <c r="A6" s="7">
        <v>3</v>
      </c>
      <c r="B6" s="7">
        <v>407</v>
      </c>
      <c r="C6" s="7">
        <v>470</v>
      </c>
      <c r="D6" s="7">
        <v>395</v>
      </c>
      <c r="E6" s="7">
        <v>429</v>
      </c>
    </row>
    <row r="7" spans="1:5" ht="15.75" x14ac:dyDescent="0.25">
      <c r="A7" s="7">
        <v>4</v>
      </c>
      <c r="B7" s="7">
        <v>152</v>
      </c>
      <c r="C7" s="7">
        <v>168</v>
      </c>
      <c r="D7" s="7">
        <v>152</v>
      </c>
      <c r="E7" s="7">
        <v>168</v>
      </c>
    </row>
    <row r="8" spans="1:5" ht="15.75" x14ac:dyDescent="0.25">
      <c r="A8" s="7">
        <v>5</v>
      </c>
      <c r="B8" s="7">
        <v>52</v>
      </c>
      <c r="C8" s="7">
        <v>49</v>
      </c>
      <c r="D8" s="7">
        <v>52</v>
      </c>
      <c r="E8" s="7">
        <v>55</v>
      </c>
    </row>
    <row r="9" spans="1:5" ht="15.75" x14ac:dyDescent="0.25">
      <c r="A9" s="7" t="s">
        <v>9</v>
      </c>
      <c r="B9" s="7">
        <v>33</v>
      </c>
      <c r="C9" s="7">
        <v>16</v>
      </c>
      <c r="D9" s="7">
        <v>33</v>
      </c>
      <c r="E9" s="7">
        <v>22</v>
      </c>
    </row>
    <row r="10" spans="1:5" ht="15.75" x14ac:dyDescent="0.25">
      <c r="A10" s="7" t="s">
        <v>6</v>
      </c>
      <c r="B10" s="7">
        <v>4792</v>
      </c>
      <c r="C10" s="7">
        <v>4792</v>
      </c>
      <c r="D10" s="7">
        <v>3756</v>
      </c>
      <c r="E10" s="7">
        <v>3756</v>
      </c>
    </row>
    <row r="11" spans="1:5" ht="15.75" x14ac:dyDescent="0.25">
      <c r="A11" s="8" t="s">
        <v>30</v>
      </c>
      <c r="B11" s="7" t="s">
        <v>50</v>
      </c>
      <c r="C11" s="7" t="s">
        <v>19</v>
      </c>
      <c r="D11" s="7" t="s">
        <v>51</v>
      </c>
      <c r="E11" s="7" t="s">
        <v>21</v>
      </c>
    </row>
    <row r="12" spans="1:5" ht="15.75" x14ac:dyDescent="0.25">
      <c r="A12" s="8"/>
      <c r="B12" s="7" t="s">
        <v>52</v>
      </c>
      <c r="C12" s="7" t="s">
        <v>20</v>
      </c>
      <c r="D12" s="7" t="s">
        <v>53</v>
      </c>
      <c r="E12" s="7" t="s">
        <v>22</v>
      </c>
    </row>
    <row r="13" spans="1:5" x14ac:dyDescent="0.25">
      <c r="E13" s="12">
        <f>7.009/(7.009+7.492)</f>
        <v>0.48334597613957658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tabSelected="1" workbookViewId="0">
      <selection activeCell="E12" sqref="E12"/>
    </sheetView>
  </sheetViews>
  <sheetFormatPr defaultRowHeight="15" x14ac:dyDescent="0.25"/>
  <cols>
    <col min="1" max="16384" width="9.140625" style="8"/>
  </cols>
  <sheetData>
    <row r="1" spans="1:5" ht="15.75" x14ac:dyDescent="0.25">
      <c r="A1" s="7" t="s">
        <v>0</v>
      </c>
      <c r="B1" s="7" t="s">
        <v>28</v>
      </c>
      <c r="C1" s="7"/>
      <c r="D1" s="7" t="s">
        <v>29</v>
      </c>
      <c r="E1" s="7"/>
    </row>
    <row r="2" spans="1:5" ht="15.75" x14ac:dyDescent="0.25">
      <c r="A2" s="7" t="s">
        <v>3</v>
      </c>
      <c r="B2" s="7" t="s">
        <v>1</v>
      </c>
      <c r="C2" s="7" t="s">
        <v>2</v>
      </c>
      <c r="D2" s="7" t="s">
        <v>1</v>
      </c>
      <c r="E2" s="7" t="s">
        <v>2</v>
      </c>
    </row>
    <row r="3" spans="1:5" ht="15.75" x14ac:dyDescent="0.25">
      <c r="A3" s="7">
        <v>0</v>
      </c>
      <c r="B3" s="7">
        <v>1092</v>
      </c>
      <c r="C3" s="7">
        <v>1860</v>
      </c>
      <c r="D3" s="7">
        <v>853</v>
      </c>
      <c r="E3" s="7">
        <v>1251</v>
      </c>
    </row>
    <row r="4" spans="1:5" ht="15.75" x14ac:dyDescent="0.25">
      <c r="A4" s="7">
        <v>1</v>
      </c>
      <c r="B4" s="7">
        <v>1785</v>
      </c>
      <c r="C4" s="7">
        <v>1379</v>
      </c>
      <c r="D4" s="7">
        <v>1337</v>
      </c>
      <c r="E4" s="7">
        <v>1168</v>
      </c>
    </row>
    <row r="5" spans="1:5" ht="15.75" x14ac:dyDescent="0.25">
      <c r="A5" s="7">
        <v>2</v>
      </c>
      <c r="B5" s="7">
        <v>901</v>
      </c>
      <c r="C5" s="7">
        <v>620</v>
      </c>
      <c r="D5" s="7">
        <v>785</v>
      </c>
      <c r="E5" s="7">
        <v>603</v>
      </c>
    </row>
    <row r="6" spans="1:5" ht="15.75" x14ac:dyDescent="0.25">
      <c r="A6" s="7">
        <v>3</v>
      </c>
      <c r="B6" s="7">
        <v>276</v>
      </c>
      <c r="C6" s="7">
        <v>214</v>
      </c>
      <c r="D6" s="7">
        <v>262</v>
      </c>
      <c r="E6" s="7">
        <v>225</v>
      </c>
    </row>
    <row r="7" spans="1:5" ht="15.75" x14ac:dyDescent="0.25">
      <c r="A7" s="7">
        <v>4</v>
      </c>
      <c r="B7" s="7">
        <v>75</v>
      </c>
      <c r="C7" s="7">
        <v>61</v>
      </c>
      <c r="D7" s="7">
        <v>74</v>
      </c>
      <c r="E7" s="7">
        <v>68</v>
      </c>
    </row>
    <row r="8" spans="1:5" ht="15.75" x14ac:dyDescent="0.25">
      <c r="A8" s="7" t="s">
        <v>23</v>
      </c>
      <c r="B8" s="7">
        <v>25</v>
      </c>
      <c r="C8" s="7">
        <v>20</v>
      </c>
      <c r="D8" s="7">
        <v>25</v>
      </c>
      <c r="E8" s="7">
        <v>22</v>
      </c>
    </row>
    <row r="9" spans="1:5" ht="15.75" x14ac:dyDescent="0.25">
      <c r="A9" s="7" t="s">
        <v>6</v>
      </c>
      <c r="B9" s="7">
        <v>4154</v>
      </c>
      <c r="C9" s="7">
        <v>4154</v>
      </c>
      <c r="D9" s="7">
        <v>3336</v>
      </c>
      <c r="E9" s="7">
        <v>3336</v>
      </c>
    </row>
    <row r="10" spans="1:5" ht="15.75" x14ac:dyDescent="0.25">
      <c r="B10" s="7" t="s">
        <v>54</v>
      </c>
      <c r="C10" s="7" t="s">
        <v>24</v>
      </c>
      <c r="D10" s="7" t="s">
        <v>55</v>
      </c>
      <c r="E10" s="7" t="s">
        <v>26</v>
      </c>
    </row>
    <row r="11" spans="1:5" ht="15.75" x14ac:dyDescent="0.25">
      <c r="B11" s="7" t="s">
        <v>56</v>
      </c>
      <c r="C11" s="7" t="s">
        <v>25</v>
      </c>
      <c r="D11" s="7" t="s">
        <v>57</v>
      </c>
      <c r="E11" s="7" t="s">
        <v>27</v>
      </c>
    </row>
    <row r="12" spans="1:5" x14ac:dyDescent="0.25">
      <c r="E12" s="11">
        <f>5.954/(5.954+8.852)</f>
        <v>0.40213426989058487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Excel2LaTeX</vt:lpstr>
      <vt:lpstr>Bihar</vt:lpstr>
      <vt:lpstr>Orissa</vt:lpstr>
      <vt:lpstr>Raj</vt:lpstr>
      <vt:lpstr>WB</vt:lpstr>
      <vt:lpstr>TN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Kumar</dc:creator>
  <cp:lastModifiedBy>Anup Kumar</cp:lastModifiedBy>
  <dcterms:created xsi:type="dcterms:W3CDTF">2018-08-02T05:44:50Z</dcterms:created>
  <dcterms:modified xsi:type="dcterms:W3CDTF">2022-05-20T06:11:14Z</dcterms:modified>
</cp:coreProperties>
</file>