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\\10.52.95.143\Users\Spectra\Mahle-dashboard\Excel\Personal\"/>
    </mc:Choice>
  </mc:AlternateContent>
  <xr:revisionPtr revIDLastSave="0" documentId="13_ncr:1_{B1DE0D3B-AF5A-429E-A90C-9561FD030F6B}" xr6:coauthVersionLast="47" xr6:coauthVersionMax="47" xr10:uidLastSave="{00000000-0000-0000-0000-000000000000}"/>
  <bookViews>
    <workbookView xWindow="-108" yWindow="-108" windowWidth="23256" windowHeight="12576" tabRatio="767" xr2:uid="{00000000-000D-0000-FFFF-FFFF00000000}"/>
  </bookViews>
  <sheets>
    <sheet name="Personal Gap Details" sheetId="1" r:id="rId1"/>
    <sheet name="Day wise" sheetId="7" r:id="rId2"/>
    <sheet name="Week Wise" sheetId="8" r:id="rId3"/>
    <sheet name="Summary" sheetId="6" r:id="rId4"/>
    <sheet name="Weekly Data" sheetId="5" r:id="rId5"/>
    <sheet name="Headcount Budget" sheetId="9" r:id="rId6"/>
    <sheet name="Monthly Data" sheetId="3" r:id="rId7"/>
    <sheet name="Issues" sheetId="4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6" i="6" l="1"/>
  <c r="K96" i="6"/>
  <c r="L96" i="6" s="1"/>
  <c r="J96" i="6"/>
  <c r="N96" i="6"/>
  <c r="J95" i="6"/>
  <c r="L95" i="6"/>
  <c r="N95" i="6"/>
  <c r="I95" i="6"/>
  <c r="K95" i="6"/>
  <c r="J94" i="6"/>
  <c r="L94" i="6"/>
  <c r="N94" i="6"/>
  <c r="I94" i="6"/>
  <c r="K94" i="6"/>
  <c r="I93" i="6" l="1"/>
  <c r="K93" i="6" s="1"/>
  <c r="L93" i="6" s="1"/>
  <c r="J93" i="6"/>
  <c r="N93" i="6"/>
  <c r="N82" i="6"/>
  <c r="N83" i="6"/>
  <c r="N84" i="6"/>
  <c r="N85" i="6"/>
  <c r="N86" i="6"/>
  <c r="N87" i="6"/>
  <c r="N88" i="6"/>
  <c r="N89" i="6"/>
  <c r="N90" i="6"/>
  <c r="L91" i="6"/>
  <c r="N91" i="6"/>
  <c r="L92" i="6"/>
  <c r="N92" i="6"/>
  <c r="I82" i="6"/>
  <c r="K82" i="6" s="1"/>
  <c r="L82" i="6" s="1"/>
  <c r="J82" i="6"/>
  <c r="I83" i="6"/>
  <c r="K83" i="6" s="1"/>
  <c r="L83" i="6" s="1"/>
  <c r="J83" i="6"/>
  <c r="I84" i="6"/>
  <c r="K84" i="6" s="1"/>
  <c r="L84" i="6" s="1"/>
  <c r="J84" i="6"/>
  <c r="I85" i="6"/>
  <c r="K85" i="6" s="1"/>
  <c r="L85" i="6" s="1"/>
  <c r="J85" i="6"/>
  <c r="I86" i="6"/>
  <c r="K86" i="6" s="1"/>
  <c r="L86" i="6" s="1"/>
  <c r="J86" i="6"/>
  <c r="I87" i="6"/>
  <c r="K87" i="6" s="1"/>
  <c r="L87" i="6" s="1"/>
  <c r="J87" i="6"/>
  <c r="I88" i="6"/>
  <c r="K88" i="6" s="1"/>
  <c r="L88" i="6" s="1"/>
  <c r="J88" i="6"/>
  <c r="I89" i="6"/>
  <c r="K89" i="6" s="1"/>
  <c r="L89" i="6" s="1"/>
  <c r="J89" i="6"/>
  <c r="I90" i="6"/>
  <c r="K90" i="6" s="1"/>
  <c r="L90" i="6" s="1"/>
  <c r="J90" i="6"/>
  <c r="I91" i="6"/>
  <c r="J91" i="6"/>
  <c r="K91" i="6"/>
  <c r="I92" i="6"/>
  <c r="K92" i="6" s="1"/>
  <c r="J92" i="6"/>
  <c r="I73" i="6"/>
  <c r="K73" i="6" s="1"/>
  <c r="L73" i="6" s="1"/>
  <c r="I74" i="6"/>
  <c r="K74" i="6" s="1"/>
  <c r="L74" i="6" s="1"/>
  <c r="I75" i="6"/>
  <c r="K75" i="6" s="1"/>
  <c r="L75" i="6" s="1"/>
  <c r="I76" i="6"/>
  <c r="I77" i="6"/>
  <c r="K77" i="6" s="1"/>
  <c r="L77" i="6" s="1"/>
  <c r="I78" i="6"/>
  <c r="K78" i="6" s="1"/>
  <c r="L78" i="6" s="1"/>
  <c r="I79" i="6"/>
  <c r="K79" i="6" s="1"/>
  <c r="L79" i="6" s="1"/>
  <c r="I80" i="6"/>
  <c r="K80" i="6" s="1"/>
  <c r="L80" i="6" s="1"/>
  <c r="I81" i="6"/>
  <c r="K81" i="6" s="1"/>
  <c r="L81" i="6" s="1"/>
  <c r="K76" i="6"/>
  <c r="L76" i="6" s="1"/>
  <c r="J73" i="6"/>
  <c r="J74" i="6"/>
  <c r="J75" i="6"/>
  <c r="J76" i="6"/>
  <c r="J77" i="6"/>
  <c r="J78" i="6"/>
  <c r="J79" i="6"/>
  <c r="J80" i="6"/>
  <c r="J81" i="6"/>
  <c r="N76" i="6" l="1"/>
  <c r="N77" i="6"/>
  <c r="N78" i="6"/>
  <c r="N79" i="6"/>
  <c r="N80" i="6"/>
  <c r="N81" i="6"/>
  <c r="N64" i="6"/>
  <c r="N65" i="6"/>
  <c r="N66" i="6"/>
  <c r="N67" i="6"/>
  <c r="N68" i="6"/>
  <c r="N69" i="6"/>
  <c r="N70" i="6"/>
  <c r="N71" i="6"/>
  <c r="N72" i="6"/>
  <c r="N73" i="6"/>
  <c r="N74" i="6"/>
  <c r="N75" i="6"/>
  <c r="H64" i="1" l="1"/>
  <c r="G64" i="1"/>
  <c r="F64" i="1"/>
  <c r="N63" i="6"/>
  <c r="J63" i="6"/>
  <c r="J64" i="6"/>
  <c r="J65" i="6"/>
  <c r="J66" i="6"/>
  <c r="J67" i="6"/>
  <c r="J68" i="6"/>
  <c r="J69" i="6"/>
  <c r="J70" i="6"/>
  <c r="J71" i="6"/>
  <c r="J72" i="6"/>
  <c r="I64" i="6"/>
  <c r="K64" i="6" s="1"/>
  <c r="L64" i="6" s="1"/>
  <c r="I65" i="6"/>
  <c r="K65" i="6" s="1"/>
  <c r="L65" i="6" s="1"/>
  <c r="I66" i="6"/>
  <c r="K66" i="6" s="1"/>
  <c r="L66" i="6" s="1"/>
  <c r="I67" i="6"/>
  <c r="K67" i="6" s="1"/>
  <c r="L67" i="6" s="1"/>
  <c r="I68" i="6"/>
  <c r="K68" i="6" s="1"/>
  <c r="L68" i="6" s="1"/>
  <c r="I69" i="6"/>
  <c r="K69" i="6" s="1"/>
  <c r="L69" i="6" s="1"/>
  <c r="I70" i="6"/>
  <c r="K70" i="6" s="1"/>
  <c r="L70" i="6" s="1"/>
  <c r="I71" i="6"/>
  <c r="K71" i="6" s="1"/>
  <c r="L71" i="6" s="1"/>
  <c r="I72" i="6"/>
  <c r="K72" i="6" s="1"/>
  <c r="L72" i="6" s="1"/>
  <c r="I63" i="6"/>
  <c r="K63" i="6" s="1"/>
  <c r="L63" i="6" s="1"/>
  <c r="S24" i="9"/>
  <c r="R24" i="9"/>
  <c r="Q24" i="9"/>
  <c r="P24" i="9"/>
  <c r="O24" i="9"/>
  <c r="N24" i="9"/>
  <c r="M24" i="9"/>
  <c r="L24" i="9"/>
  <c r="K24" i="9"/>
  <c r="J24" i="9"/>
  <c r="I24" i="9"/>
  <c r="H24" i="9"/>
  <c r="N52" i="6"/>
  <c r="N53" i="6"/>
  <c r="N54" i="6"/>
  <c r="N55" i="6"/>
  <c r="N56" i="6"/>
  <c r="N45" i="6"/>
  <c r="N46" i="6"/>
  <c r="N47" i="6"/>
  <c r="N48" i="6"/>
  <c r="N49" i="6"/>
  <c r="D22" i="9"/>
  <c r="U20" i="9"/>
  <c r="S20" i="9"/>
  <c r="R20" i="9"/>
  <c r="Q20" i="9"/>
  <c r="P20" i="9"/>
  <c r="O20" i="9"/>
  <c r="N20" i="9"/>
  <c r="M20" i="9"/>
  <c r="L20" i="9"/>
  <c r="K20" i="9"/>
  <c r="J20" i="9"/>
  <c r="I20" i="9"/>
  <c r="H20" i="9"/>
  <c r="D18" i="9"/>
  <c r="U16" i="9"/>
  <c r="S16" i="9"/>
  <c r="R16" i="9"/>
  <c r="Q16" i="9"/>
  <c r="P16" i="9"/>
  <c r="O16" i="9"/>
  <c r="N16" i="9"/>
  <c r="M16" i="9"/>
  <c r="L16" i="9"/>
  <c r="K16" i="9"/>
  <c r="J16" i="9"/>
  <c r="I16" i="9"/>
  <c r="H16" i="9"/>
  <c r="D14" i="9"/>
  <c r="U12" i="9"/>
  <c r="S12" i="9"/>
  <c r="R12" i="9"/>
  <c r="Q12" i="9"/>
  <c r="P12" i="9"/>
  <c r="O12" i="9"/>
  <c r="N12" i="9"/>
  <c r="M12" i="9"/>
  <c r="L12" i="9"/>
  <c r="K12" i="9"/>
  <c r="J12" i="9"/>
  <c r="I12" i="9"/>
  <c r="H12" i="9"/>
  <c r="D10" i="9"/>
  <c r="U8" i="9"/>
  <c r="S8" i="9"/>
  <c r="R8" i="9"/>
  <c r="Q8" i="9"/>
  <c r="P8" i="9"/>
  <c r="O8" i="9"/>
  <c r="N8" i="9"/>
  <c r="M8" i="9"/>
  <c r="L8" i="9"/>
  <c r="K8" i="9"/>
  <c r="J8" i="9"/>
  <c r="I8" i="9"/>
  <c r="H8" i="9"/>
  <c r="D6" i="9"/>
  <c r="U4" i="9"/>
  <c r="S4" i="9"/>
  <c r="R4" i="9"/>
  <c r="Q4" i="9"/>
  <c r="P4" i="9"/>
  <c r="O4" i="9"/>
  <c r="N4" i="9"/>
  <c r="M4" i="9"/>
  <c r="L4" i="9"/>
  <c r="K4" i="9"/>
  <c r="J4" i="9"/>
  <c r="I4" i="9"/>
  <c r="H4" i="9"/>
  <c r="J62" i="6"/>
  <c r="N62" i="6"/>
  <c r="N61" i="6"/>
  <c r="K62" i="6"/>
  <c r="L62" i="6" s="1"/>
  <c r="I60" i="6"/>
  <c r="K60" i="6" s="1"/>
  <c r="I61" i="6"/>
  <c r="K61" i="6" s="1"/>
  <c r="L61" i="6" s="1"/>
  <c r="I62" i="6"/>
  <c r="J61" i="6" l="1"/>
  <c r="L60" i="6" l="1"/>
  <c r="J60" i="6"/>
  <c r="N60" i="6"/>
  <c r="N37" i="6"/>
  <c r="N38" i="6"/>
  <c r="N39" i="6"/>
  <c r="N40" i="6"/>
  <c r="N41" i="6"/>
  <c r="N42" i="6"/>
  <c r="N44" i="6"/>
  <c r="N51" i="6"/>
  <c r="N33" i="6"/>
  <c r="N3" i="6"/>
  <c r="N4" i="6"/>
  <c r="N6" i="6"/>
  <c r="N7" i="6"/>
  <c r="N8" i="6"/>
  <c r="N10" i="6"/>
  <c r="N11" i="6"/>
  <c r="N12" i="6"/>
  <c r="N14" i="6"/>
  <c r="N15" i="6"/>
  <c r="N16" i="6"/>
  <c r="N18" i="6"/>
  <c r="N19" i="6"/>
  <c r="N20" i="6"/>
  <c r="N22" i="6"/>
  <c r="N23" i="6"/>
  <c r="N24" i="6"/>
  <c r="N26" i="6"/>
  <c r="N27" i="6"/>
  <c r="N28" i="6"/>
  <c r="N30" i="6"/>
  <c r="N31" i="6"/>
  <c r="N32" i="6"/>
  <c r="N34" i="6"/>
  <c r="N35" i="6"/>
  <c r="K58" i="6" l="1"/>
  <c r="L58" i="6" s="1"/>
  <c r="L10" i="6"/>
  <c r="L18" i="6"/>
  <c r="L26" i="6"/>
  <c r="L51" i="6"/>
  <c r="N59" i="6"/>
  <c r="K6" i="6"/>
  <c r="L6" i="6" s="1"/>
  <c r="K21" i="6"/>
  <c r="L21" i="6" s="1"/>
  <c r="K22" i="6"/>
  <c r="L22" i="6" s="1"/>
  <c r="K37" i="6"/>
  <c r="L37" i="6" s="1"/>
  <c r="K46" i="6"/>
  <c r="L46" i="6" s="1"/>
  <c r="K53" i="6"/>
  <c r="L53" i="6" s="1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I3" i="6"/>
  <c r="K3" i="6" s="1"/>
  <c r="L3" i="6" s="1"/>
  <c r="I4" i="6"/>
  <c r="K4" i="6" s="1"/>
  <c r="L4" i="6" s="1"/>
  <c r="I5" i="6"/>
  <c r="K5" i="6" s="1"/>
  <c r="L5" i="6" s="1"/>
  <c r="I6" i="6"/>
  <c r="I7" i="6"/>
  <c r="K7" i="6" s="1"/>
  <c r="L7" i="6" s="1"/>
  <c r="I8" i="6"/>
  <c r="K8" i="6" s="1"/>
  <c r="L8" i="6" s="1"/>
  <c r="I9" i="6"/>
  <c r="K9" i="6" s="1"/>
  <c r="L9" i="6" s="1"/>
  <c r="I10" i="6"/>
  <c r="K10" i="6" s="1"/>
  <c r="I11" i="6"/>
  <c r="K11" i="6" s="1"/>
  <c r="L11" i="6" s="1"/>
  <c r="I12" i="6"/>
  <c r="K12" i="6" s="1"/>
  <c r="L12" i="6" s="1"/>
  <c r="I13" i="6"/>
  <c r="K13" i="6" s="1"/>
  <c r="L13" i="6" s="1"/>
  <c r="I14" i="6"/>
  <c r="K14" i="6" s="1"/>
  <c r="L14" i="6" s="1"/>
  <c r="I15" i="6"/>
  <c r="K15" i="6" s="1"/>
  <c r="L15" i="6" s="1"/>
  <c r="I16" i="6"/>
  <c r="K16" i="6" s="1"/>
  <c r="L16" i="6" s="1"/>
  <c r="I17" i="6"/>
  <c r="K17" i="6" s="1"/>
  <c r="L17" i="6" s="1"/>
  <c r="I18" i="6"/>
  <c r="K18" i="6" s="1"/>
  <c r="I19" i="6"/>
  <c r="K19" i="6" s="1"/>
  <c r="L19" i="6" s="1"/>
  <c r="I20" i="6"/>
  <c r="K20" i="6" s="1"/>
  <c r="L20" i="6" s="1"/>
  <c r="I21" i="6"/>
  <c r="I22" i="6"/>
  <c r="I23" i="6"/>
  <c r="K23" i="6" s="1"/>
  <c r="L23" i="6" s="1"/>
  <c r="I24" i="6"/>
  <c r="K24" i="6" s="1"/>
  <c r="L24" i="6" s="1"/>
  <c r="I25" i="6"/>
  <c r="K25" i="6" s="1"/>
  <c r="L25" i="6" s="1"/>
  <c r="I26" i="6"/>
  <c r="K26" i="6" s="1"/>
  <c r="I27" i="6"/>
  <c r="K27" i="6" s="1"/>
  <c r="L27" i="6" s="1"/>
  <c r="I28" i="6"/>
  <c r="K28" i="6" s="1"/>
  <c r="L28" i="6" s="1"/>
  <c r="I29" i="6"/>
  <c r="K29" i="6" s="1"/>
  <c r="L29" i="6" s="1"/>
  <c r="I30" i="6"/>
  <c r="K30" i="6" s="1"/>
  <c r="L30" i="6" s="1"/>
  <c r="I31" i="6"/>
  <c r="K31" i="6" s="1"/>
  <c r="L31" i="6" s="1"/>
  <c r="I32" i="6"/>
  <c r="K32" i="6" s="1"/>
  <c r="L32" i="6" s="1"/>
  <c r="I33" i="6"/>
  <c r="K33" i="6" s="1"/>
  <c r="L33" i="6" s="1"/>
  <c r="I34" i="6"/>
  <c r="K34" i="6" s="1"/>
  <c r="L34" i="6" s="1"/>
  <c r="I35" i="6"/>
  <c r="K35" i="6" s="1"/>
  <c r="L35" i="6" s="1"/>
  <c r="I36" i="6"/>
  <c r="K36" i="6" s="1"/>
  <c r="L36" i="6" s="1"/>
  <c r="I37" i="6"/>
  <c r="I38" i="6"/>
  <c r="K38" i="6" s="1"/>
  <c r="L38" i="6" s="1"/>
  <c r="I39" i="6"/>
  <c r="K39" i="6" s="1"/>
  <c r="L39" i="6" s="1"/>
  <c r="I40" i="6"/>
  <c r="K40" i="6" s="1"/>
  <c r="L40" i="6" s="1"/>
  <c r="I41" i="6"/>
  <c r="K41" i="6" s="1"/>
  <c r="L41" i="6" s="1"/>
  <c r="I42" i="6"/>
  <c r="K42" i="6" s="1"/>
  <c r="L42" i="6" s="1"/>
  <c r="I43" i="6"/>
  <c r="K43" i="6" s="1"/>
  <c r="L43" i="6" s="1"/>
  <c r="I44" i="6"/>
  <c r="K44" i="6" s="1"/>
  <c r="L44" i="6" s="1"/>
  <c r="I45" i="6"/>
  <c r="K45" i="6" s="1"/>
  <c r="L45" i="6" s="1"/>
  <c r="I46" i="6"/>
  <c r="I47" i="6"/>
  <c r="K47" i="6" s="1"/>
  <c r="L47" i="6" s="1"/>
  <c r="I48" i="6"/>
  <c r="K48" i="6" s="1"/>
  <c r="L48" i="6" s="1"/>
  <c r="I49" i="6"/>
  <c r="K49" i="6" s="1"/>
  <c r="L49" i="6" s="1"/>
  <c r="I50" i="6"/>
  <c r="K50" i="6" s="1"/>
  <c r="L50" i="6" s="1"/>
  <c r="I51" i="6"/>
  <c r="K51" i="6" s="1"/>
  <c r="I52" i="6"/>
  <c r="K52" i="6" s="1"/>
  <c r="L52" i="6" s="1"/>
  <c r="I53" i="6"/>
  <c r="I54" i="6"/>
  <c r="K54" i="6" s="1"/>
  <c r="L54" i="6" s="1"/>
  <c r="I55" i="6"/>
  <c r="K55" i="6" s="1"/>
  <c r="L55" i="6" s="1"/>
  <c r="I56" i="6"/>
  <c r="K56" i="6" s="1"/>
  <c r="L56" i="6" s="1"/>
  <c r="I57" i="6"/>
  <c r="K57" i="6" s="1"/>
  <c r="L57" i="6" s="1"/>
  <c r="I58" i="6"/>
  <c r="I59" i="6" l="1"/>
  <c r="K59" i="6" l="1"/>
  <c r="L59" i="6" l="1"/>
  <c r="N58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Rohit Khurana</author>
  </authors>
  <commentList>
    <comment ref="G3" authorId="0" shapeId="0" xr:uid="{873C0AB6-E678-47E4-85E2-22C2C08B12E0}">
      <text>
        <r>
          <rPr>
            <b/>
            <sz val="9"/>
            <color indexed="81"/>
            <rFont val="Tahoma"/>
            <family val="2"/>
          </rPr>
          <t>Average sales per headcount achieved from January to November FY 2023 has been considered as baseline FY 2024</t>
        </r>
      </text>
    </comment>
  </commentList>
</comments>
</file>

<file path=xl/sharedStrings.xml><?xml version="1.0" encoding="utf-8"?>
<sst xmlns="http://schemas.openxmlformats.org/spreadsheetml/2006/main" count="335" uniqueCount="103">
  <si>
    <t>Date</t>
  </si>
  <si>
    <t>Planned Manpower Required (K)</t>
  </si>
  <si>
    <t>Actual Manpower Available (L)</t>
  </si>
  <si>
    <t>Personal Gap (PG)</t>
  </si>
  <si>
    <t>Month</t>
  </si>
  <si>
    <t>Week</t>
  </si>
  <si>
    <t>Target</t>
  </si>
  <si>
    <t>Actual</t>
  </si>
  <si>
    <t>2023-01</t>
  </si>
  <si>
    <t>W1</t>
  </si>
  <si>
    <t>W2</t>
  </si>
  <si>
    <t>W3</t>
  </si>
  <si>
    <t>W4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</si>
  <si>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</si>
  <si>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</si>
  <si>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</si>
  <si>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</si>
  <si>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</si>
  <si>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</si>
  <si>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</si>
  <si>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</si>
  <si>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</si>
  <si>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</si>
  <si>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</si>
  <si>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Issue</t>
  </si>
  <si>
    <t>Action</t>
  </si>
  <si>
    <t>Target Date</t>
  </si>
  <si>
    <t>Status</t>
  </si>
  <si>
    <t>testing</t>
  </si>
  <si>
    <t xml:space="preserve">testing </t>
  </si>
  <si>
    <t>Closed</t>
  </si>
  <si>
    <t>2024-01</t>
  </si>
  <si>
    <t>2024-02</t>
  </si>
  <si>
    <t>Sr. No.</t>
  </si>
  <si>
    <t>Feb</t>
  </si>
  <si>
    <t xml:space="preserve">Budgeted </t>
  </si>
  <si>
    <t xml:space="preserve">OE </t>
  </si>
  <si>
    <t xml:space="preserve">Contractual </t>
  </si>
  <si>
    <t xml:space="preserve">Total </t>
  </si>
  <si>
    <t xml:space="preserve">Actual (OE ) &amp; Avg. Contractual </t>
  </si>
  <si>
    <t xml:space="preserve">Absent (OE) </t>
  </si>
  <si>
    <t xml:space="preserve">No of OEAbsent </t>
  </si>
  <si>
    <t xml:space="preserve">%Age </t>
  </si>
  <si>
    <t>* Contractual 85% from actual manpower</t>
  </si>
  <si>
    <t>Jan</t>
  </si>
  <si>
    <t>Monday</t>
  </si>
  <si>
    <t>Tuesday</t>
  </si>
  <si>
    <t>Wednesday</t>
  </si>
  <si>
    <t>Thursday</t>
  </si>
  <si>
    <t>Friday</t>
  </si>
  <si>
    <t>Saturday</t>
  </si>
  <si>
    <t>Sunday</t>
  </si>
  <si>
    <t>85% of contractual</t>
  </si>
  <si>
    <t>OE Present</t>
  </si>
  <si>
    <t>Actual Present</t>
  </si>
  <si>
    <t>Required HC</t>
  </si>
  <si>
    <t>Total HC available</t>
  </si>
  <si>
    <t>Present HC</t>
  </si>
  <si>
    <t>Abseenteeism</t>
  </si>
  <si>
    <t>Week 1</t>
  </si>
  <si>
    <t>Week 2</t>
  </si>
  <si>
    <t>Week 3</t>
  </si>
  <si>
    <t>Week 4</t>
  </si>
  <si>
    <t>FEB</t>
  </si>
  <si>
    <t>Mar</t>
  </si>
  <si>
    <t>2024-03</t>
  </si>
  <si>
    <t>Sales Per Headcount Target FY 2024</t>
  </si>
  <si>
    <t>S.No.</t>
  </si>
  <si>
    <t>Area / Level</t>
  </si>
  <si>
    <t>ITEM</t>
  </si>
  <si>
    <t>FTM Dec'23</t>
  </si>
  <si>
    <t>Target 2023</t>
  </si>
  <si>
    <t>Baseline 2024</t>
  </si>
  <si>
    <t>Jan'24</t>
  </si>
  <si>
    <t>Feb'24</t>
  </si>
  <si>
    <t>Mar'24</t>
  </si>
  <si>
    <t>Apr'24</t>
  </si>
  <si>
    <t>May'24</t>
  </si>
  <si>
    <t>Jun'24</t>
  </si>
  <si>
    <t>Jul'24</t>
  </si>
  <si>
    <t>Aug'24</t>
  </si>
  <si>
    <t>Sep'24</t>
  </si>
  <si>
    <t>Oct'24</t>
  </si>
  <si>
    <t>Nov'24</t>
  </si>
  <si>
    <t>Dec'24</t>
  </si>
  <si>
    <t>Productivity Improvement Target (%)</t>
  </si>
  <si>
    <t>MAFS</t>
  </si>
  <si>
    <t xml:space="preserve">Headcount </t>
  </si>
  <si>
    <t xml:space="preserve">Sales </t>
  </si>
  <si>
    <t>Sales Per Headcount</t>
  </si>
  <si>
    <t>Chennai</t>
  </si>
  <si>
    <t>Pune</t>
  </si>
  <si>
    <t>Khandsa</t>
  </si>
  <si>
    <t>Parwanoo</t>
  </si>
  <si>
    <t>MAR</t>
  </si>
  <si>
    <t xml:space="preserve">Leaves </t>
  </si>
  <si>
    <t>Miss-Punch</t>
  </si>
  <si>
    <t>Leaves</t>
  </si>
  <si>
    <t>Miss Punch</t>
  </si>
  <si>
    <t>Total Absent</t>
  </si>
  <si>
    <t>percentage as per Leave</t>
  </si>
  <si>
    <t>Due to biometric machine is not working</t>
  </si>
  <si>
    <t>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</si>
</sst>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;@"/>
    <numFmt numFmtId="165" formatCode="0.0%"/>
    <numFmt numFmtId="166" formatCode="0.0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3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7" fontId="0" fillId="0" borderId="0" xfId="0" applyNumberFormat="1" applyAlignment="1">
      <alignment horizontal="center"/>
    </xf>
    <xf numFmtId="0" fontId="6" fillId="0" borderId="0" xfId="0" applyFont="1"/>
    <xf numFmtId="0" fontId="0" fillId="0" borderId="1" xfId="0" applyBorder="1"/>
    <xf numFmtId="0" fontId="6" fillId="0" borderId="1" xfId="0" applyFont="1" applyBorder="1"/>
    <xf numFmtId="15" fontId="0" fillId="0" borderId="1" xfId="0" applyNumberFormat="1" applyBorder="1"/>
    <xf numFmtId="0" fontId="0" fillId="0" borderId="1" xfId="0" applyNumberFormat="1" applyBorder="1"/>
    <xf numFmtId="0" fontId="6" fillId="2" borderId="1" xfId="0" applyFont="1" applyFill="1" applyBorder="1"/>
    <xf numFmtId="15" fontId="0" fillId="2" borderId="1" xfId="0" applyNumberFormat="1" applyFill="1" applyBorder="1"/>
    <xf numFmtId="0" fontId="0" fillId="2" borderId="1" xfId="0" applyNumberFormat="1" applyFill="1" applyBorder="1"/>
    <xf numFmtId="0" fontId="0" fillId="2" borderId="1" xfId="0" applyFill="1" applyBorder="1"/>
    <xf numFmtId="165" fontId="0" fillId="0" borderId="1" xfId="1" applyNumberFormat="1" applyFont="1" applyBorder="1"/>
    <xf numFmtId="0" fontId="5" fillId="0" borderId="1" xfId="0" applyFont="1" applyBorder="1"/>
    <xf numFmtId="0" fontId="5" fillId="0" borderId="0" xfId="0" applyFont="1"/>
    <xf numFmtId="0" fontId="0" fillId="0" borderId="0" xfId="0" applyAlignment="1">
      <alignment horizontal="center"/>
    </xf>
    <xf numFmtId="1" fontId="0" fillId="0" borderId="0" xfId="0" applyNumberFormat="1"/>
    <xf numFmtId="15" fontId="6" fillId="0" borderId="1" xfId="0" applyNumberFormat="1" applyFont="1" applyBorder="1"/>
    <xf numFmtId="0" fontId="4" fillId="0" borderId="1" xfId="0" applyFont="1" applyBorder="1"/>
    <xf numFmtId="0" fontId="3" fillId="2" borderId="1" xfId="0" applyFont="1" applyFill="1" applyBorder="1"/>
    <xf numFmtId="0" fontId="3" fillId="0" borderId="0" xfId="0" applyFont="1"/>
    <xf numFmtId="1" fontId="0" fillId="2" borderId="1" xfId="0" applyNumberFormat="1" applyFill="1" applyBorder="1"/>
    <xf numFmtId="1" fontId="0" fillId="0" borderId="1" xfId="0" applyNumberFormat="1" applyBorder="1"/>
    <xf numFmtId="0" fontId="0" fillId="0" borderId="0" xfId="0" applyFill="1"/>
    <xf numFmtId="1" fontId="0" fillId="0" borderId="0" xfId="0" applyNumberFormat="1" applyFill="1"/>
    <xf numFmtId="0" fontId="3" fillId="4" borderId="1" xfId="0" applyFont="1" applyFill="1" applyBorder="1"/>
    <xf numFmtId="1" fontId="0" fillId="4" borderId="1" xfId="0" applyNumberFormat="1" applyFill="1" applyBorder="1"/>
    <xf numFmtId="0" fontId="3" fillId="3" borderId="1" xfId="0" applyFont="1" applyFill="1" applyBorder="1"/>
    <xf numFmtId="1" fontId="0" fillId="0" borderId="0" xfId="0" applyNumberFormat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10" fillId="0" borderId="1" xfId="0" applyFont="1" applyBorder="1"/>
    <xf numFmtId="0" fontId="11" fillId="0" borderId="1" xfId="0" applyFont="1" applyBorder="1"/>
    <xf numFmtId="0" fontId="12" fillId="0" borderId="1" xfId="0" applyFont="1" applyBorder="1"/>
    <xf numFmtId="0" fontId="11" fillId="0" borderId="1" xfId="0" applyFont="1" applyBorder="1" applyAlignment="1">
      <alignment horizontal="center"/>
    </xf>
    <xf numFmtId="0" fontId="3" fillId="0" borderId="1" xfId="0" applyFont="1" applyBorder="1"/>
    <xf numFmtId="1" fontId="0" fillId="0" borderId="1" xfId="0" applyNumberFormat="1" applyFill="1" applyBorder="1" applyAlignment="1">
      <alignment horizontal="center"/>
    </xf>
    <xf numFmtId="9" fontId="0" fillId="0" borderId="1" xfId="1" applyFont="1" applyBorder="1"/>
    <xf numFmtId="0" fontId="3" fillId="0" borderId="1" xfId="0" applyFon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0" fillId="0" borderId="0" xfId="0" applyAlignment="1">
      <alignment horizontal="center"/>
    </xf>
    <xf numFmtId="1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" fontId="0" fillId="2" borderId="4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" xfId="0" applyFont="1" applyBorder="1"/>
    <xf numFmtId="1" fontId="0" fillId="2" borderId="6" xfId="0" applyNumberForma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vertical="center"/>
    </xf>
    <xf numFmtId="2" fontId="14" fillId="0" borderId="0" xfId="0" applyNumberFormat="1" applyFont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1" fontId="16" fillId="0" borderId="0" xfId="0" applyNumberFormat="1" applyFont="1" applyAlignment="1">
      <alignment horizontal="center" vertical="center"/>
    </xf>
    <xf numFmtId="1" fontId="0" fillId="6" borderId="12" xfId="0" applyNumberFormat="1" applyFill="1" applyBorder="1" applyAlignment="1">
      <alignment horizontal="center" vertical="center"/>
    </xf>
    <xf numFmtId="1" fontId="0" fillId="6" borderId="13" xfId="0" applyNumberFormat="1" applyFill="1" applyBorder="1" applyAlignment="1">
      <alignment horizontal="center" vertical="center"/>
    </xf>
    <xf numFmtId="1" fontId="0" fillId="6" borderId="14" xfId="0" applyNumberFormat="1" applyFill="1" applyBorder="1" applyAlignment="1">
      <alignment horizontal="center" vertical="center"/>
    </xf>
    <xf numFmtId="0" fontId="10" fillId="0" borderId="16" xfId="0" applyFont="1" applyBorder="1" applyAlignment="1">
      <alignment horizontal="left" vertical="center"/>
    </xf>
    <xf numFmtId="1" fontId="0" fillId="0" borderId="16" xfId="0" applyNumberFormat="1" applyBorder="1" applyAlignment="1">
      <alignment horizontal="center" vertical="center"/>
    </xf>
    <xf numFmtId="1" fontId="0" fillId="7" borderId="17" xfId="0" applyNumberFormat="1" applyFill="1" applyBorder="1" applyAlignment="1">
      <alignment horizontal="center" vertical="center"/>
    </xf>
    <xf numFmtId="1" fontId="0" fillId="7" borderId="2" xfId="0" applyNumberFormat="1" applyFill="1" applyBorder="1" applyAlignment="1">
      <alignment horizontal="center" vertical="center"/>
    </xf>
    <xf numFmtId="1" fontId="0" fillId="7" borderId="18" xfId="0" applyNumberFormat="1" applyFill="1" applyBorder="1" applyAlignment="1">
      <alignment horizontal="center" vertical="center"/>
    </xf>
    <xf numFmtId="0" fontId="10" fillId="0" borderId="20" xfId="0" applyFont="1" applyBorder="1" applyAlignment="1">
      <alignment horizontal="left" vertical="center"/>
    </xf>
    <xf numFmtId="2" fontId="0" fillId="0" borderId="20" xfId="0" applyNumberFormat="1" applyBorder="1" applyAlignment="1">
      <alignment horizontal="center" vertical="center"/>
    </xf>
    <xf numFmtId="2" fontId="18" fillId="7" borderId="22" xfId="0" applyNumberFormat="1" applyFont="1" applyFill="1" applyBorder="1" applyAlignment="1">
      <alignment horizontal="center" vertical="center"/>
    </xf>
    <xf numFmtId="2" fontId="18" fillId="7" borderId="23" xfId="0" applyNumberFormat="1" applyFont="1" applyFill="1" applyBorder="1" applyAlignment="1">
      <alignment horizontal="center" vertical="center"/>
    </xf>
    <xf numFmtId="2" fontId="18" fillId="7" borderId="24" xfId="0" applyNumberFormat="1" applyFont="1" applyFill="1" applyBorder="1" applyAlignment="1">
      <alignment horizontal="center" vertical="center"/>
    </xf>
    <xf numFmtId="0" fontId="0" fillId="0" borderId="25" xfId="0" applyBorder="1" applyAlignment="1">
      <alignment vertical="center"/>
    </xf>
    <xf numFmtId="1" fontId="0" fillId="6" borderId="27" xfId="0" applyNumberFormat="1" applyFill="1" applyBorder="1" applyAlignment="1">
      <alignment horizontal="center" vertical="center"/>
    </xf>
    <xf numFmtId="1" fontId="0" fillId="6" borderId="28" xfId="0" applyNumberFormat="1" applyFill="1" applyBorder="1" applyAlignment="1">
      <alignment horizontal="center" vertical="center"/>
    </xf>
    <xf numFmtId="1" fontId="0" fillId="6" borderId="29" xfId="0" applyNumberForma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2" fontId="18" fillId="7" borderId="17" xfId="0" applyNumberFormat="1" applyFont="1" applyFill="1" applyBorder="1" applyAlignment="1">
      <alignment horizontal="center" vertical="center"/>
    </xf>
    <xf numFmtId="2" fontId="18" fillId="7" borderId="2" xfId="0" applyNumberFormat="1" applyFont="1" applyFill="1" applyBorder="1" applyAlignment="1">
      <alignment horizontal="center" vertical="center"/>
    </xf>
    <xf numFmtId="2" fontId="18" fillId="7" borderId="18" xfId="0" applyNumberFormat="1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0" fontId="0" fillId="0" borderId="0" xfId="1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0" borderId="1" xfId="1" applyNumberFormat="1" applyFont="1" applyFill="1" applyBorder="1" applyAlignment="1">
      <alignment horizontal="center"/>
    </xf>
    <xf numFmtId="1" fontId="0" fillId="9" borderId="1" xfId="0" applyNumberFormat="1" applyFill="1" applyBorder="1" applyAlignment="1">
      <alignment horizontal="center"/>
    </xf>
    <xf numFmtId="0" fontId="0" fillId="0" borderId="1" xfId="0" applyFill="1" applyBorder="1"/>
    <xf numFmtId="1" fontId="0" fillId="0" borderId="1" xfId="0" applyNumberFormat="1" applyFill="1" applyBorder="1"/>
    <xf numFmtId="9" fontId="0" fillId="0" borderId="1" xfId="1" applyFont="1" applyFill="1" applyBorder="1"/>
    <xf numFmtId="0" fontId="0" fillId="0" borderId="5" xfId="0" applyFill="1" applyBorder="1"/>
    <xf numFmtId="1" fontId="0" fillId="4" borderId="5" xfId="0" applyNumberFormat="1" applyFill="1" applyBorder="1"/>
    <xf numFmtId="1" fontId="0" fillId="2" borderId="5" xfId="0" applyNumberFormat="1" applyFill="1" applyBorder="1"/>
    <xf numFmtId="0" fontId="0" fillId="2" borderId="5" xfId="0" applyFill="1" applyBorder="1"/>
    <xf numFmtId="1" fontId="0" fillId="0" borderId="5" xfId="0" applyNumberFormat="1" applyFill="1" applyBorder="1"/>
    <xf numFmtId="9" fontId="0" fillId="0" borderId="5" xfId="1" applyFont="1" applyFill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17" fillId="0" borderId="4" xfId="0" applyNumberFormat="1" applyFont="1" applyBorder="1" applyAlignment="1">
      <alignment horizontal="center" vertical="center"/>
    </xf>
    <xf numFmtId="2" fontId="17" fillId="0" borderId="5" xfId="0" applyNumberFormat="1" applyFont="1" applyBorder="1" applyAlignment="1">
      <alignment horizontal="center" vertical="center"/>
    </xf>
    <xf numFmtId="2" fontId="17" fillId="0" borderId="21" xfId="0" applyNumberFormat="1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9" fontId="10" fillId="0" borderId="4" xfId="0" applyNumberFormat="1" applyFont="1" applyBorder="1" applyAlignment="1">
      <alignment horizontal="center" vertical="center"/>
    </xf>
    <xf numFmtId="9" fontId="10" fillId="0" borderId="5" xfId="0" applyNumberFormat="1" applyFont="1" applyBorder="1" applyAlignment="1">
      <alignment horizontal="center" vertical="center"/>
    </xf>
    <xf numFmtId="9" fontId="10" fillId="0" borderId="21" xfId="0" applyNumberFormat="1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3" fillId="5" borderId="7" xfId="0" applyFont="1" applyFill="1" applyBorder="1" applyAlignment="1">
      <alignment horizontal="center" vertical="center"/>
    </xf>
    <xf numFmtId="0" fontId="13" fillId="5" borderId="8" xfId="0" applyFont="1" applyFill="1" applyBorder="1" applyAlignment="1">
      <alignment horizontal="center" vertical="center"/>
    </xf>
    <xf numFmtId="0" fontId="13" fillId="5" borderId="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9" fontId="10" fillId="0" borderId="11" xfId="0" applyNumberFormat="1" applyFont="1" applyBorder="1" applyAlignment="1">
      <alignment horizontal="center" vertical="center"/>
    </xf>
    <xf numFmtId="9" fontId="10" fillId="0" borderId="16" xfId="0" applyNumberFormat="1" applyFont="1" applyBorder="1" applyAlignment="1">
      <alignment horizontal="center" vertical="center"/>
    </xf>
    <xf numFmtId="9" fontId="10" fillId="0" borderId="20" xfId="0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Wise'!$B$2</c:f>
              <c:strCache>
                <c:ptCount val="1"/>
                <c:pt idx="0">
                  <c:v>Week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'Week Wise'!$C$1:$F$1</c:f>
              <c:strCache>
                <c:ptCount val="4"/>
                <c:pt idx="0">
                  <c:v>Required HC</c:v>
                </c:pt>
                <c:pt idx="1">
                  <c:v>Total HC available</c:v>
                </c:pt>
                <c:pt idx="2">
                  <c:v>Present HC</c:v>
                </c:pt>
                <c:pt idx="3">
                  <c:v>Abseenteeism</c:v>
                </c:pt>
              </c:strCache>
            </c:strRef>
          </c:cat>
          <c:val>
            <c:numRef>
              <c:f>'Week Wise'!$C$2:$F$2</c:f>
              <c:numCache>
                <c:formatCode>General</c:formatCode>
                <c:ptCount val="4"/>
                <c:pt idx="0">
                  <c:v>362</c:v>
                </c:pt>
                <c:pt idx="1">
                  <c:v>416</c:v>
                </c:pt>
                <c:pt idx="2">
                  <c:v>398</c:v>
                </c:pt>
                <c:pt idx="3">
                  <c:v>6.83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76-4EC0-A82F-D9F756964A04}"/>
            </c:ext>
          </c:extLst>
        </c:ser>
        <c:ser>
          <c:idx val="1"/>
          <c:order val="1"/>
          <c:tx>
            <c:strRef>
              <c:f>'Week Wise'!$B$3</c:f>
              <c:strCache>
                <c:ptCount val="1"/>
                <c:pt idx="0">
                  <c:v>Week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'Week Wise'!$C$1:$F$1</c:f>
              <c:strCache>
                <c:ptCount val="4"/>
                <c:pt idx="0">
                  <c:v>Required HC</c:v>
                </c:pt>
                <c:pt idx="1">
                  <c:v>Total HC available</c:v>
                </c:pt>
                <c:pt idx="2">
                  <c:v>Present HC</c:v>
                </c:pt>
                <c:pt idx="3">
                  <c:v>Abseenteeism</c:v>
                </c:pt>
              </c:strCache>
            </c:strRef>
          </c:cat>
          <c:val>
            <c:numRef>
              <c:f>'Week Wise'!$C$3:$F$3</c:f>
              <c:numCache>
                <c:formatCode>General</c:formatCode>
                <c:ptCount val="4"/>
                <c:pt idx="0">
                  <c:v>362</c:v>
                </c:pt>
                <c:pt idx="1">
                  <c:v>424</c:v>
                </c:pt>
                <c:pt idx="2">
                  <c:v>399</c:v>
                </c:pt>
                <c:pt idx="3">
                  <c:v>9.11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76-4EC0-A82F-D9F756964A04}"/>
            </c:ext>
          </c:extLst>
        </c:ser>
        <c:ser>
          <c:idx val="2"/>
          <c:order val="2"/>
          <c:tx>
            <c:strRef>
              <c:f>'Week Wise'!$B$4</c:f>
              <c:strCache>
                <c:ptCount val="1"/>
                <c:pt idx="0">
                  <c:v>Week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'Week Wise'!$C$1:$F$1</c:f>
              <c:strCache>
                <c:ptCount val="4"/>
                <c:pt idx="0">
                  <c:v>Required HC</c:v>
                </c:pt>
                <c:pt idx="1">
                  <c:v>Total HC available</c:v>
                </c:pt>
                <c:pt idx="2">
                  <c:v>Present HC</c:v>
                </c:pt>
                <c:pt idx="3">
                  <c:v>Abseenteeism</c:v>
                </c:pt>
              </c:strCache>
            </c:strRef>
          </c:cat>
          <c:val>
            <c:numRef>
              <c:f>'Week Wise'!$C$4:$F$4</c:f>
              <c:numCache>
                <c:formatCode>General</c:formatCode>
                <c:ptCount val="4"/>
                <c:pt idx="0">
                  <c:v>362</c:v>
                </c:pt>
                <c:pt idx="1">
                  <c:v>426</c:v>
                </c:pt>
                <c:pt idx="2">
                  <c:v>392</c:v>
                </c:pt>
                <c:pt idx="3">
                  <c:v>12.8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76-4EC0-A82F-D9F756964A04}"/>
            </c:ext>
          </c:extLst>
        </c:ser>
        <c:ser>
          <c:idx val="3"/>
          <c:order val="3"/>
          <c:tx>
            <c:strRef>
              <c:f>'Week Wise'!$B$5</c:f>
              <c:strCache>
                <c:ptCount val="1"/>
                <c:pt idx="0">
                  <c:v>Week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'Week Wise'!$C$1:$F$1</c:f>
              <c:strCache>
                <c:ptCount val="4"/>
                <c:pt idx="0">
                  <c:v>Required HC</c:v>
                </c:pt>
                <c:pt idx="1">
                  <c:v>Total HC available</c:v>
                </c:pt>
                <c:pt idx="2">
                  <c:v>Present HC</c:v>
                </c:pt>
                <c:pt idx="3">
                  <c:v>Abseenteeism</c:v>
                </c:pt>
              </c:strCache>
            </c:strRef>
          </c:cat>
          <c:val>
            <c:numRef>
              <c:f>'Week Wise'!$C$5:$F$5</c:f>
              <c:numCache>
                <c:formatCode>General</c:formatCode>
                <c:ptCount val="4"/>
                <c:pt idx="0">
                  <c:v>362</c:v>
                </c:pt>
                <c:pt idx="1">
                  <c:v>425</c:v>
                </c:pt>
                <c:pt idx="2">
                  <c:v>390</c:v>
                </c:pt>
                <c:pt idx="3">
                  <c:v>13.1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76-4EC0-A82F-D9F756964A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3782000"/>
        <c:axId val="814147296"/>
      </c:barChart>
      <c:catAx>
        <c:axId val="82378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147296"/>
        <c:crosses val="autoZero"/>
        <c:auto val="1"/>
        <c:lblAlgn val="ctr"/>
        <c:lblOffset val="100"/>
        <c:noMultiLvlLbl val="0"/>
      </c:catAx>
      <c:valAx>
        <c:axId val="814147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78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0</xdr:row>
      <xdr:rowOff>125730</xdr:rowOff>
    </xdr:from>
    <xdr:to>
      <xdr:col>20</xdr:col>
      <xdr:colOff>91440</xdr:colOff>
      <xdr:row>16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3FB63B-71B8-9EBA-2E3D-13B4DAA82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8"/>
  <sheetViews>
    <sheetView tabSelected="1" workbookViewId="0">
      <pane ySplit="1" topLeftCell="A74" activePane="bottomLeft" state="frozen"/>
      <selection pane="bottomLeft" activeCell="H96" sqref="H96"/>
    </sheetView>
  </sheetViews>
  <sheetFormatPr defaultColWidth="9.109375" defaultRowHeight="14.4"/>
  <cols>
    <col min="1" max="1" width="21.33203125" style="2" customWidth="1"/>
    <col min="2" max="2" width="34.88671875" style="1" customWidth="1"/>
    <col min="3" max="3" width="35" style="1" customWidth="1"/>
    <col min="4" max="4" width="38.5546875" style="1" customWidth="1"/>
    <col min="5" max="5" width="21.5546875" style="1" bestFit="1" customWidth="1"/>
    <col min="6" max="6" width="7" style="1" bestFit="1" customWidth="1"/>
    <col min="7" max="7" width="10.21875" style="1" bestFit="1" customWidth="1"/>
    <col min="8" max="8" width="11.21875" style="1" bestFit="1" customWidth="1"/>
    <col min="9" max="9" width="20.88671875" style="1" bestFit="1" customWidth="1"/>
    <col min="10" max="16384" width="9.109375" style="1"/>
  </cols>
  <sheetData>
    <row r="1" spans="1:7" ht="15" thickBot="1">
      <c r="A1" s="31" t="s">
        <v>0</v>
      </c>
      <c r="B1" s="32" t="s">
        <v>1</v>
      </c>
      <c r="C1" s="42" t="s">
        <v>2</v>
      </c>
      <c r="D1" s="32" t="s">
        <v>3</v>
      </c>
      <c r="F1" s="90" t="s">
        <v>95</v>
      </c>
      <c r="G1" s="90" t="s">
        <v>96</v>
      </c>
    </row>
    <row r="2" spans="1:7" ht="15" thickBot="1">
      <c r="A2" s="31">
        <v>45292</v>
      </c>
      <c r="B2" s="32"/>
      <c r="C2" s="32"/>
      <c r="D2" s="32"/>
    </row>
    <row r="3" spans="1:7" ht="15" thickBot="1">
      <c r="A3" s="31">
        <v>45293</v>
      </c>
      <c r="B3" s="32">
        <v>392</v>
      </c>
      <c r="C3" s="32">
        <v>442</v>
      </c>
      <c r="D3" s="32">
        <v>8</v>
      </c>
    </row>
    <row r="4" spans="1:7" ht="15" thickBot="1">
      <c r="A4" s="31">
        <v>45294</v>
      </c>
      <c r="B4" s="32">
        <v>392</v>
      </c>
      <c r="C4" s="32">
        <v>421</v>
      </c>
      <c r="D4" s="32">
        <v>8.5</v>
      </c>
    </row>
    <row r="5" spans="1:7" ht="15" thickBot="1">
      <c r="A5" s="31">
        <v>45295</v>
      </c>
      <c r="B5" s="32">
        <v>392</v>
      </c>
      <c r="C5" s="32">
        <v>431</v>
      </c>
      <c r="D5" s="32">
        <v>8.6</v>
      </c>
    </row>
    <row r="6" spans="1:7" ht="15" thickBot="1">
      <c r="A6" s="31">
        <v>45296</v>
      </c>
      <c r="B6" s="32">
        <v>392</v>
      </c>
      <c r="C6" s="32">
        <v>424</v>
      </c>
      <c r="D6" s="32">
        <v>9.4</v>
      </c>
    </row>
    <row r="7" spans="1:7" ht="15" thickBot="1">
      <c r="A7" s="31">
        <v>45297</v>
      </c>
      <c r="B7" s="32">
        <v>392</v>
      </c>
      <c r="C7" s="32">
        <v>424</v>
      </c>
      <c r="D7" s="32">
        <v>9.4</v>
      </c>
    </row>
    <row r="8" spans="1:7" ht="15" thickBot="1">
      <c r="A8" s="31">
        <v>45298</v>
      </c>
      <c r="B8" s="32"/>
      <c r="C8" s="32"/>
      <c r="D8" s="32"/>
    </row>
    <row r="9" spans="1:7" ht="15" thickBot="1">
      <c r="A9" s="31">
        <v>45299</v>
      </c>
      <c r="B9" s="32">
        <v>392</v>
      </c>
      <c r="C9" s="32">
        <v>431</v>
      </c>
      <c r="D9" s="32">
        <v>9.4</v>
      </c>
    </row>
    <row r="10" spans="1:7" ht="15" thickBot="1">
      <c r="A10" s="31">
        <v>45300</v>
      </c>
      <c r="B10" s="32">
        <v>392</v>
      </c>
      <c r="C10" s="32">
        <v>432</v>
      </c>
      <c r="D10" s="32">
        <v>8.6999999999999993</v>
      </c>
    </row>
    <row r="11" spans="1:7" ht="15" thickBot="1">
      <c r="A11" s="31">
        <v>45301</v>
      </c>
      <c r="B11" s="32">
        <v>392</v>
      </c>
      <c r="C11" s="32">
        <v>428</v>
      </c>
      <c r="D11" s="32">
        <v>8.8000000000000007</v>
      </c>
    </row>
    <row r="12" spans="1:7" ht="15" thickBot="1">
      <c r="A12" s="31">
        <v>45302</v>
      </c>
      <c r="B12" s="32">
        <v>392</v>
      </c>
      <c r="C12" s="32">
        <v>428</v>
      </c>
      <c r="D12" s="32">
        <v>7.8</v>
      </c>
    </row>
    <row r="13" spans="1:7" ht="15" thickBot="1">
      <c r="A13" s="31">
        <v>45303</v>
      </c>
      <c r="B13" s="32">
        <v>392</v>
      </c>
      <c r="C13" s="32">
        <v>430</v>
      </c>
      <c r="D13" s="32">
        <v>7.6</v>
      </c>
    </row>
    <row r="14" spans="1:7" ht="15" thickBot="1">
      <c r="A14" s="31">
        <v>45304</v>
      </c>
      <c r="B14" s="32">
        <v>392</v>
      </c>
      <c r="C14" s="32">
        <v>434</v>
      </c>
      <c r="D14" s="32">
        <v>8</v>
      </c>
    </row>
    <row r="15" spans="1:7" ht="15" thickBot="1">
      <c r="A15" s="31">
        <v>45305</v>
      </c>
      <c r="B15" s="32"/>
      <c r="C15" s="32"/>
      <c r="D15" s="32"/>
    </row>
    <row r="16" spans="1:7" ht="15" thickBot="1">
      <c r="A16" s="31">
        <v>45306</v>
      </c>
      <c r="B16" s="32">
        <v>392</v>
      </c>
      <c r="C16" s="32">
        <v>430</v>
      </c>
      <c r="D16" s="32">
        <v>8.1999999999999993</v>
      </c>
    </row>
    <row r="17" spans="1:6" ht="15" thickBot="1">
      <c r="A17" s="31">
        <v>45307</v>
      </c>
      <c r="B17" s="32">
        <v>392</v>
      </c>
      <c r="C17" s="32">
        <v>429</v>
      </c>
      <c r="D17" s="32">
        <v>8.6</v>
      </c>
    </row>
    <row r="18" spans="1:6" ht="15" thickBot="1">
      <c r="A18" s="31">
        <v>45308</v>
      </c>
      <c r="B18" s="32">
        <v>392</v>
      </c>
      <c r="C18" s="32">
        <v>428</v>
      </c>
      <c r="D18" s="32">
        <v>6</v>
      </c>
    </row>
    <row r="19" spans="1:6" ht="15" thickBot="1">
      <c r="A19" s="31">
        <v>45309</v>
      </c>
      <c r="B19" s="32">
        <v>392</v>
      </c>
      <c r="C19" s="32">
        <v>430</v>
      </c>
      <c r="D19" s="32">
        <v>7</v>
      </c>
    </row>
    <row r="20" spans="1:6" ht="15" thickBot="1">
      <c r="A20" s="31">
        <v>45310</v>
      </c>
      <c r="B20" s="32">
        <v>392</v>
      </c>
      <c r="C20" s="32">
        <v>430</v>
      </c>
      <c r="D20" s="32">
        <v>8.5</v>
      </c>
    </row>
    <row r="21" spans="1:6" ht="15" thickBot="1">
      <c r="A21" s="31">
        <v>45311</v>
      </c>
      <c r="B21" s="32">
        <v>392</v>
      </c>
      <c r="C21" s="32">
        <v>444</v>
      </c>
      <c r="D21" s="32">
        <v>9</v>
      </c>
    </row>
    <row r="22" spans="1:6" ht="15" thickBot="1">
      <c r="A22" s="31">
        <v>45312</v>
      </c>
      <c r="B22" s="32"/>
      <c r="C22" s="32"/>
      <c r="D22" s="32"/>
    </row>
    <row r="23" spans="1:6" ht="15" thickBot="1">
      <c r="A23" s="31">
        <v>45313</v>
      </c>
      <c r="B23" s="32">
        <v>392</v>
      </c>
      <c r="C23" s="32">
        <v>442</v>
      </c>
      <c r="D23" s="43">
        <v>4</v>
      </c>
    </row>
    <row r="24" spans="1:6" ht="15" thickBot="1">
      <c r="A24" s="31">
        <v>45314</v>
      </c>
      <c r="B24" s="32">
        <v>392</v>
      </c>
      <c r="C24" s="32">
        <v>421</v>
      </c>
      <c r="D24" s="32">
        <v>5</v>
      </c>
    </row>
    <row r="25" spans="1:6" ht="15" thickBot="1">
      <c r="A25" s="31">
        <v>45315</v>
      </c>
      <c r="B25" s="32">
        <v>392</v>
      </c>
      <c r="C25" s="32">
        <v>431</v>
      </c>
      <c r="D25" s="32">
        <v>5</v>
      </c>
    </row>
    <row r="26" spans="1:6" ht="15" thickBot="1">
      <c r="A26" s="31">
        <v>45316</v>
      </c>
      <c r="B26" s="32">
        <v>392</v>
      </c>
      <c r="C26" s="32">
        <v>424</v>
      </c>
      <c r="D26" s="32">
        <v>4</v>
      </c>
    </row>
    <row r="27" spans="1:6" ht="15" thickBot="1">
      <c r="A27" s="31">
        <v>45317</v>
      </c>
      <c r="B27" s="32"/>
      <c r="C27" s="32"/>
      <c r="D27" s="32"/>
    </row>
    <row r="28" spans="1:6" ht="15" thickBot="1">
      <c r="A28" s="31">
        <v>45318</v>
      </c>
      <c r="B28" s="32">
        <v>392</v>
      </c>
      <c r="C28" s="32">
        <v>368</v>
      </c>
      <c r="D28" s="32">
        <v>10.6</v>
      </c>
    </row>
    <row r="29" spans="1:6" ht="15" thickBot="1">
      <c r="A29" s="31">
        <v>45319</v>
      </c>
      <c r="B29" s="32"/>
      <c r="C29" s="32"/>
      <c r="D29" s="32"/>
    </row>
    <row r="30" spans="1:6" ht="15" thickBot="1">
      <c r="A30" s="31">
        <v>45320</v>
      </c>
      <c r="B30" s="32">
        <v>392</v>
      </c>
      <c r="C30" s="33">
        <v>374.1</v>
      </c>
      <c r="D30" s="32">
        <v>8.3000000000000007</v>
      </c>
    </row>
    <row r="31" spans="1:6" ht="15" thickBot="1">
      <c r="A31" s="31">
        <v>45321</v>
      </c>
      <c r="B31" s="32">
        <v>392</v>
      </c>
      <c r="C31" s="33">
        <v>387.45</v>
      </c>
      <c r="D31" s="32">
        <v>6.7</v>
      </c>
    </row>
    <row r="32" spans="1:6" ht="15" thickBot="1">
      <c r="A32" s="31">
        <v>45322</v>
      </c>
      <c r="B32" s="32">
        <v>392</v>
      </c>
      <c r="C32" s="33">
        <v>379</v>
      </c>
      <c r="D32" s="32">
        <v>7.9</v>
      </c>
      <c r="F32" s="29"/>
    </row>
    <row r="33" spans="1:6" ht="15" thickBot="1">
      <c r="A33" s="31">
        <v>45323</v>
      </c>
      <c r="B33" s="32">
        <v>362</v>
      </c>
      <c r="C33" s="40">
        <v>419</v>
      </c>
      <c r="D33" s="32">
        <v>6.7</v>
      </c>
      <c r="F33" s="29"/>
    </row>
    <row r="34" spans="1:6" ht="15" thickBot="1">
      <c r="A34" s="31">
        <v>45324</v>
      </c>
      <c r="B34" s="32">
        <v>362</v>
      </c>
      <c r="C34" s="40">
        <v>407</v>
      </c>
      <c r="D34" s="32">
        <v>6.7</v>
      </c>
      <c r="F34" s="29"/>
    </row>
    <row r="35" spans="1:6" ht="15" thickBot="1">
      <c r="A35" s="31">
        <v>45325</v>
      </c>
      <c r="B35" s="32">
        <v>362</v>
      </c>
      <c r="C35" s="40">
        <v>423</v>
      </c>
      <c r="D35" s="32">
        <v>7.1</v>
      </c>
      <c r="F35" s="29"/>
    </row>
    <row r="36" spans="1:6" ht="15" thickBot="1">
      <c r="A36" s="31">
        <v>45326</v>
      </c>
      <c r="B36" s="32"/>
      <c r="C36" s="40">
        <v>0</v>
      </c>
      <c r="D36" s="32"/>
      <c r="F36" s="29"/>
    </row>
    <row r="37" spans="1:6" ht="15" thickBot="1">
      <c r="A37" s="31">
        <v>45327</v>
      </c>
      <c r="B37" s="32">
        <v>362</v>
      </c>
      <c r="C37" s="40">
        <v>423</v>
      </c>
      <c r="D37" s="32">
        <v>11.2</v>
      </c>
      <c r="F37" s="29"/>
    </row>
    <row r="38" spans="1:6" ht="15" thickBot="1">
      <c r="A38" s="31">
        <v>45328</v>
      </c>
      <c r="B38" s="32">
        <v>362</v>
      </c>
      <c r="C38" s="40">
        <v>427</v>
      </c>
      <c r="D38" s="32">
        <v>7.9</v>
      </c>
      <c r="F38" s="29"/>
    </row>
    <row r="39" spans="1:6" ht="15" thickBot="1">
      <c r="A39" s="31">
        <v>45329</v>
      </c>
      <c r="B39" s="32">
        <v>362</v>
      </c>
      <c r="C39" s="40">
        <v>425</v>
      </c>
      <c r="D39" s="32">
        <v>7.1</v>
      </c>
      <c r="F39" s="29"/>
    </row>
    <row r="40" spans="1:6" ht="15" thickBot="1">
      <c r="A40" s="31">
        <v>45330</v>
      </c>
      <c r="B40" s="32">
        <v>362</v>
      </c>
      <c r="C40" s="40">
        <v>420</v>
      </c>
      <c r="D40" s="32">
        <v>9</v>
      </c>
      <c r="F40" s="29"/>
    </row>
    <row r="41" spans="1:6" ht="15" thickBot="1">
      <c r="A41" s="31">
        <v>45331</v>
      </c>
      <c r="B41" s="32">
        <v>362</v>
      </c>
      <c r="C41" s="40">
        <v>425</v>
      </c>
      <c r="D41" s="32">
        <v>9</v>
      </c>
      <c r="F41" s="29"/>
    </row>
    <row r="42" spans="1:6" ht="15" thickBot="1">
      <c r="A42" s="31">
        <v>45332</v>
      </c>
      <c r="B42" s="32">
        <v>362</v>
      </c>
      <c r="C42" s="40">
        <v>422</v>
      </c>
      <c r="D42" s="32">
        <v>10.5</v>
      </c>
      <c r="F42" s="29"/>
    </row>
    <row r="43" spans="1:6" ht="15" thickBot="1">
      <c r="A43" s="31">
        <v>45333</v>
      </c>
      <c r="B43" s="32"/>
      <c r="C43" s="40">
        <v>0</v>
      </c>
      <c r="D43" s="32"/>
      <c r="F43" s="29"/>
    </row>
    <row r="44" spans="1:6" ht="15" thickBot="1">
      <c r="A44" s="31">
        <v>45334</v>
      </c>
      <c r="B44" s="32">
        <v>362</v>
      </c>
      <c r="C44" s="40">
        <v>420</v>
      </c>
      <c r="D44" s="32">
        <v>11.2</v>
      </c>
      <c r="F44" s="29"/>
    </row>
    <row r="45" spans="1:6" ht="15" thickBot="1">
      <c r="A45" s="31">
        <v>45335</v>
      </c>
      <c r="B45" s="32">
        <v>362</v>
      </c>
      <c r="C45" s="40">
        <v>428</v>
      </c>
      <c r="D45" s="32">
        <v>12.4</v>
      </c>
      <c r="F45" s="29"/>
    </row>
    <row r="46" spans="1:6" ht="15" thickBot="1">
      <c r="A46" s="31">
        <v>45336</v>
      </c>
      <c r="B46" s="32">
        <v>362</v>
      </c>
      <c r="C46" s="40">
        <v>428</v>
      </c>
      <c r="D46" s="32">
        <v>12.4</v>
      </c>
      <c r="F46" s="29"/>
    </row>
    <row r="47" spans="1:6" ht="15" thickBot="1">
      <c r="A47" s="31">
        <v>45337</v>
      </c>
      <c r="B47" s="32">
        <v>362</v>
      </c>
      <c r="C47" s="40">
        <v>430</v>
      </c>
      <c r="D47" s="32">
        <v>11.6</v>
      </c>
      <c r="F47" s="29"/>
    </row>
    <row r="48" spans="1:6" ht="15" thickBot="1">
      <c r="A48" s="31">
        <v>45338</v>
      </c>
      <c r="B48" s="32">
        <v>362</v>
      </c>
      <c r="C48" s="40">
        <v>426</v>
      </c>
      <c r="D48" s="32">
        <v>14.2</v>
      </c>
      <c r="F48" s="29"/>
    </row>
    <row r="49" spans="1:8" ht="15" thickBot="1">
      <c r="A49" s="31">
        <v>45339</v>
      </c>
      <c r="B49" s="32">
        <v>362</v>
      </c>
      <c r="C49" s="40">
        <v>425</v>
      </c>
      <c r="D49" s="32">
        <v>15.4</v>
      </c>
      <c r="F49" s="29"/>
    </row>
    <row r="50" spans="1:8" ht="15" thickBot="1">
      <c r="A50" s="31">
        <v>45340</v>
      </c>
      <c r="B50" s="32"/>
      <c r="C50" s="40">
        <v>0</v>
      </c>
      <c r="D50" s="32"/>
      <c r="F50" s="29"/>
    </row>
    <row r="51" spans="1:8" ht="15" thickBot="1">
      <c r="A51" s="31">
        <v>45341</v>
      </c>
      <c r="B51" s="32">
        <v>362</v>
      </c>
      <c r="C51" s="40">
        <v>421</v>
      </c>
      <c r="D51" s="34">
        <v>10.3</v>
      </c>
      <c r="F51" s="29"/>
    </row>
    <row r="52" spans="1:8" ht="15" thickBot="1">
      <c r="A52" s="31">
        <v>45342</v>
      </c>
      <c r="B52" s="32">
        <v>362</v>
      </c>
      <c r="C52" s="40">
        <v>412</v>
      </c>
      <c r="D52" s="34">
        <v>11.6</v>
      </c>
      <c r="F52" s="29"/>
    </row>
    <row r="53" spans="1:8" ht="15" thickBot="1">
      <c r="A53" s="31">
        <v>45343</v>
      </c>
      <c r="B53" s="32">
        <v>362</v>
      </c>
      <c r="C53" s="40">
        <v>426</v>
      </c>
      <c r="D53" s="34">
        <v>11.2</v>
      </c>
      <c r="F53" s="29"/>
    </row>
    <row r="54" spans="1:8" ht="15" thickBot="1">
      <c r="A54" s="31">
        <v>45344</v>
      </c>
      <c r="B54" s="32">
        <v>362</v>
      </c>
      <c r="C54" s="40">
        <v>426</v>
      </c>
      <c r="D54" s="34">
        <v>11.2</v>
      </c>
      <c r="F54" s="29"/>
    </row>
    <row r="55" spans="1:8" ht="15" thickBot="1">
      <c r="A55" s="31">
        <v>45345</v>
      </c>
      <c r="B55" s="32">
        <v>362</v>
      </c>
      <c r="C55" s="40">
        <v>431</v>
      </c>
      <c r="D55" s="34">
        <v>11.6</v>
      </c>
      <c r="F55" s="29"/>
    </row>
    <row r="56" spans="1:8" ht="15" thickBot="1">
      <c r="A56" s="31">
        <v>45346</v>
      </c>
      <c r="B56" s="32">
        <v>362</v>
      </c>
      <c r="C56" s="40">
        <v>432</v>
      </c>
      <c r="D56" s="34">
        <v>12.5</v>
      </c>
      <c r="F56" s="29"/>
    </row>
    <row r="57" spans="1:8" ht="15" thickBot="1">
      <c r="A57" s="31">
        <v>45347</v>
      </c>
      <c r="B57" s="32"/>
      <c r="C57" s="40">
        <v>0</v>
      </c>
      <c r="D57" s="32"/>
      <c r="F57" s="29"/>
    </row>
    <row r="58" spans="1:8" ht="15" thickBot="1">
      <c r="A58" s="31">
        <v>45348</v>
      </c>
      <c r="B58" s="32">
        <v>362</v>
      </c>
      <c r="C58" s="40">
        <v>415</v>
      </c>
      <c r="D58" s="32">
        <v>18.7</v>
      </c>
      <c r="F58" s="29"/>
    </row>
    <row r="59" spans="1:8" ht="15" thickBot="1">
      <c r="A59" s="31">
        <v>45349</v>
      </c>
      <c r="B59" s="32">
        <v>362</v>
      </c>
      <c r="C59" s="40">
        <v>429</v>
      </c>
      <c r="D59" s="32">
        <v>18</v>
      </c>
      <c r="F59" s="29"/>
    </row>
    <row r="60" spans="1:8" ht="15" thickBot="1">
      <c r="A60" s="31">
        <v>45350</v>
      </c>
      <c r="B60" s="32">
        <v>362</v>
      </c>
      <c r="C60" s="45">
        <v>425</v>
      </c>
      <c r="D60" s="42">
        <v>17</v>
      </c>
      <c r="F60" s="29"/>
    </row>
    <row r="61" spans="1:8" ht="15" thickBot="1">
      <c r="A61" s="31">
        <v>45351</v>
      </c>
      <c r="B61" s="32">
        <v>362</v>
      </c>
      <c r="C61" s="45">
        <v>421</v>
      </c>
      <c r="D61" s="32">
        <v>16</v>
      </c>
    </row>
    <row r="62" spans="1:8" ht="15" thickBot="1">
      <c r="A62" s="31">
        <v>45352</v>
      </c>
      <c r="B62" s="32">
        <v>346</v>
      </c>
      <c r="C62" s="32">
        <v>425</v>
      </c>
      <c r="D62" s="32">
        <v>15</v>
      </c>
      <c r="F62" s="90" t="s">
        <v>97</v>
      </c>
      <c r="G62" s="90" t="s">
        <v>98</v>
      </c>
      <c r="H62" s="90" t="s">
        <v>99</v>
      </c>
    </row>
    <row r="63" spans="1:8" ht="15" thickBot="1">
      <c r="A63" s="31">
        <v>45353</v>
      </c>
      <c r="B63" s="32">
        <v>346</v>
      </c>
      <c r="C63" s="32">
        <v>422</v>
      </c>
      <c r="D63" s="32">
        <v>21</v>
      </c>
      <c r="F63" s="1">
        <v>3</v>
      </c>
      <c r="G63" s="1">
        <v>54</v>
      </c>
      <c r="H63" s="1">
        <v>57</v>
      </c>
    </row>
    <row r="64" spans="1:8" ht="15" thickBot="1">
      <c r="A64" s="31">
        <v>45354</v>
      </c>
      <c r="B64" s="93">
        <v>0</v>
      </c>
      <c r="C64" s="93">
        <v>0</v>
      </c>
      <c r="D64" s="93">
        <v>0</v>
      </c>
      <c r="E64" s="91" t="s">
        <v>100</v>
      </c>
      <c r="F64" s="92">
        <f>3/267*100%</f>
        <v>1.1235955056179775E-2</v>
      </c>
      <c r="G64" s="92">
        <f>G63/267*100%</f>
        <v>0.20224719101123595</v>
      </c>
      <c r="H64" s="92">
        <f>H63/267*100%</f>
        <v>0.21348314606741572</v>
      </c>
    </row>
    <row r="65" spans="1:4" ht="15" thickBot="1">
      <c r="A65" s="31">
        <v>45355</v>
      </c>
      <c r="B65" s="32">
        <v>346</v>
      </c>
      <c r="C65" s="32">
        <v>417</v>
      </c>
      <c r="D65" s="32">
        <v>24</v>
      </c>
    </row>
    <row r="66" spans="1:4" ht="15" thickBot="1">
      <c r="A66" s="31">
        <v>45356</v>
      </c>
      <c r="B66" s="32">
        <v>346</v>
      </c>
      <c r="C66" s="32">
        <v>418</v>
      </c>
      <c r="D66" s="32">
        <v>20</v>
      </c>
    </row>
    <row r="67" spans="1:4" ht="15" thickBot="1">
      <c r="A67" s="31">
        <v>45357</v>
      </c>
      <c r="B67" s="32">
        <v>346</v>
      </c>
      <c r="C67" s="32">
        <v>420</v>
      </c>
      <c r="D67" s="32">
        <v>15</v>
      </c>
    </row>
    <row r="68" spans="1:4" ht="15" thickBot="1">
      <c r="A68" s="31">
        <v>45358</v>
      </c>
      <c r="B68" s="32">
        <v>346</v>
      </c>
      <c r="C68" s="32">
        <v>423</v>
      </c>
      <c r="D68" s="32">
        <v>16</v>
      </c>
    </row>
    <row r="69" spans="1:4" ht="15" thickBot="1">
      <c r="A69" s="31">
        <v>45359</v>
      </c>
      <c r="B69" s="32">
        <v>346</v>
      </c>
      <c r="C69" s="32">
        <v>424</v>
      </c>
      <c r="D69" s="32">
        <v>15</v>
      </c>
    </row>
    <row r="70" spans="1:4" ht="15" thickBot="1">
      <c r="A70" s="31">
        <v>45360</v>
      </c>
      <c r="B70" s="32">
        <v>346</v>
      </c>
      <c r="C70" s="32">
        <v>423</v>
      </c>
      <c r="D70" s="32">
        <v>14</v>
      </c>
    </row>
    <row r="71" spans="1:4" ht="15" thickBot="1">
      <c r="A71" s="31">
        <v>45361</v>
      </c>
      <c r="B71" s="32">
        <v>0</v>
      </c>
      <c r="C71" s="32">
        <v>0</v>
      </c>
      <c r="D71" s="32">
        <v>0</v>
      </c>
    </row>
    <row r="72" spans="1:4" ht="15" thickBot="1">
      <c r="A72" s="31">
        <v>45362</v>
      </c>
      <c r="B72" s="32">
        <v>346</v>
      </c>
      <c r="C72" s="40">
        <v>421.7</v>
      </c>
      <c r="D72" s="43">
        <v>12</v>
      </c>
    </row>
    <row r="73" spans="1:4" ht="15" thickBot="1">
      <c r="A73" s="31">
        <v>45363</v>
      </c>
      <c r="B73" s="32">
        <v>346</v>
      </c>
      <c r="C73" s="40">
        <v>412.35</v>
      </c>
      <c r="D73" s="43">
        <v>13</v>
      </c>
    </row>
    <row r="74" spans="1:4" ht="15" thickBot="1">
      <c r="A74" s="31">
        <v>45364</v>
      </c>
      <c r="B74" s="32">
        <v>346</v>
      </c>
      <c r="C74" s="40">
        <v>414.9</v>
      </c>
      <c r="D74" s="43">
        <v>13</v>
      </c>
    </row>
    <row r="75" spans="1:4" ht="15" thickBot="1">
      <c r="A75" s="31">
        <v>45365</v>
      </c>
      <c r="B75" s="32">
        <v>346</v>
      </c>
      <c r="C75" s="40">
        <v>415.75</v>
      </c>
      <c r="D75" s="43">
        <v>14</v>
      </c>
    </row>
    <row r="76" spans="1:4" ht="15" thickBot="1">
      <c r="A76" s="31">
        <v>45366</v>
      </c>
      <c r="B76" s="32">
        <v>346</v>
      </c>
      <c r="C76" s="40">
        <v>419.15</v>
      </c>
      <c r="D76" s="43">
        <v>13</v>
      </c>
    </row>
    <row r="77" spans="1:4" ht="15" thickBot="1">
      <c r="A77" s="31">
        <v>45367</v>
      </c>
      <c r="B77" s="32">
        <v>346</v>
      </c>
      <c r="C77" s="40">
        <v>414.9</v>
      </c>
      <c r="D77" s="43">
        <v>13</v>
      </c>
    </row>
    <row r="78" spans="1:4" ht="15" thickBot="1">
      <c r="A78" s="31">
        <v>45368</v>
      </c>
      <c r="B78" s="32">
        <v>0</v>
      </c>
    </row>
    <row r="79" spans="1:4" ht="15" thickBot="1">
      <c r="A79" s="31">
        <v>45369</v>
      </c>
      <c r="B79" s="32">
        <v>346</v>
      </c>
      <c r="C79" s="96">
        <v>412.35</v>
      </c>
      <c r="D79" s="95">
        <v>13</v>
      </c>
    </row>
    <row r="80" spans="1:4" ht="15" thickBot="1">
      <c r="A80" s="31">
        <v>45370</v>
      </c>
      <c r="B80" s="32">
        <v>346</v>
      </c>
      <c r="C80" s="96">
        <v>418.29999999999995</v>
      </c>
      <c r="D80" s="95">
        <v>12</v>
      </c>
    </row>
    <row r="81" spans="1:4" ht="15" thickBot="1">
      <c r="A81" s="31">
        <v>45371</v>
      </c>
      <c r="B81" s="32">
        <v>346</v>
      </c>
      <c r="C81" s="96">
        <v>416.6</v>
      </c>
      <c r="D81" s="95">
        <v>12</v>
      </c>
    </row>
    <row r="82" spans="1:4" ht="15" thickBot="1">
      <c r="A82" s="31">
        <v>45372</v>
      </c>
      <c r="B82" s="32">
        <v>346</v>
      </c>
      <c r="C82" s="96">
        <v>417.45</v>
      </c>
      <c r="D82" s="95">
        <v>12</v>
      </c>
    </row>
    <row r="83" spans="1:4" ht="15" thickBot="1">
      <c r="A83" s="31">
        <v>45373</v>
      </c>
      <c r="B83" s="32">
        <v>346</v>
      </c>
      <c r="C83" s="96">
        <v>412.35</v>
      </c>
      <c r="D83" s="95">
        <v>13</v>
      </c>
    </row>
    <row r="84" spans="1:4" ht="15" thickBot="1">
      <c r="A84" s="31">
        <v>45374</v>
      </c>
      <c r="B84" s="32">
        <v>346</v>
      </c>
      <c r="C84" s="96">
        <v>416.6</v>
      </c>
      <c r="D84" s="95">
        <v>12</v>
      </c>
    </row>
    <row r="85" spans="1:4" ht="15" thickBot="1">
      <c r="A85" s="31">
        <v>45375</v>
      </c>
      <c r="B85" s="32">
        <v>346</v>
      </c>
      <c r="C85" s="96">
        <v>0</v>
      </c>
      <c r="D85" s="95">
        <v>0</v>
      </c>
    </row>
    <row r="86" spans="1:4" ht="15" thickBot="1">
      <c r="A86" s="31">
        <v>45376</v>
      </c>
      <c r="B86" s="32">
        <v>346</v>
      </c>
      <c r="C86" s="96">
        <v>0</v>
      </c>
      <c r="D86" s="95">
        <v>0</v>
      </c>
    </row>
    <row r="87" spans="1:4" ht="15" thickBot="1">
      <c r="A87" s="31">
        <v>45377</v>
      </c>
      <c r="B87" s="32">
        <v>346</v>
      </c>
      <c r="C87" s="96">
        <v>414</v>
      </c>
      <c r="D87" s="95">
        <v>10</v>
      </c>
    </row>
    <row r="88" spans="1:4" ht="15" thickBot="1">
      <c r="A88" s="31">
        <v>45378</v>
      </c>
      <c r="B88" s="32">
        <v>346</v>
      </c>
      <c r="C88" s="32">
        <v>421</v>
      </c>
      <c r="D88" s="32">
        <v>12</v>
      </c>
    </row>
    <row r="89" spans="1:4" ht="15" thickBot="1">
      <c r="A89" s="31">
        <v>45379</v>
      </c>
      <c r="B89" s="32">
        <v>346</v>
      </c>
      <c r="C89" s="32">
        <v>415</v>
      </c>
      <c r="D89" s="32">
        <v>11</v>
      </c>
    </row>
    <row r="90" spans="1:4" ht="15" thickBot="1">
      <c r="A90" s="31">
        <v>45380</v>
      </c>
      <c r="B90" s="32">
        <v>346</v>
      </c>
      <c r="C90" s="32">
        <v>417</v>
      </c>
      <c r="D90" s="32">
        <v>13</v>
      </c>
    </row>
    <row r="91" spans="1:4" ht="15" thickBot="1">
      <c r="A91" s="31">
        <v>45381</v>
      </c>
      <c r="B91" s="32">
        <v>346</v>
      </c>
      <c r="C91" s="32">
        <v>416</v>
      </c>
      <c r="D91" s="32">
        <v>12</v>
      </c>
    </row>
    <row r="92" spans="1:4" ht="15" thickBot="1">
      <c r="A92" s="31">
        <v>45382</v>
      </c>
      <c r="B92" s="32">
        <v>346</v>
      </c>
      <c r="C92" s="32">
        <v>416</v>
      </c>
      <c r="D92" s="32">
        <v>12</v>
      </c>
    </row>
    <row r="93" spans="1:4" ht="15" thickBot="1">
      <c r="A93" s="31">
        <v>45383</v>
      </c>
      <c r="B93" s="32">
        <v>346</v>
      </c>
      <c r="C93" s="32">
        <v>410</v>
      </c>
      <c r="D93" s="32">
        <v>11</v>
      </c>
    </row>
    <row r="94" spans="1:4" ht="15" thickBot="1">
      <c r="A94" s="31">
        <v>45384</v>
      </c>
      <c r="B94" s="32">
        <v>346</v>
      </c>
      <c r="C94" s="32">
        <v>410</v>
      </c>
      <c r="D94" s="32">
        <v>12</v>
      </c>
    </row>
    <row r="95" spans="1:4" ht="15" thickBot="1">
      <c r="A95" s="31">
        <v>45385</v>
      </c>
      <c r="B95" s="32">
        <v>346</v>
      </c>
      <c r="C95" s="32">
        <v>413</v>
      </c>
      <c r="D95" s="32">
        <v>9</v>
      </c>
    </row>
    <row r="96" spans="1:4" ht="15" thickBot="1">
      <c r="A96" s="31">
        <v>45386</v>
      </c>
      <c r="B96" s="32">
        <v>346</v>
      </c>
      <c r="C96" s="32">
        <v>404</v>
      </c>
      <c r="D96" s="32">
        <v>6</v>
      </c>
    </row>
    <row r="97" spans="1:2" ht="15" thickBot="1">
      <c r="A97" s="31">
        <v>45387</v>
      </c>
      <c r="B97" s="32">
        <v>346</v>
      </c>
    </row>
    <row r="98" spans="1:2" ht="15" thickBot="1">
      <c r="A98" s="31">
        <v>45388</v>
      </c>
      <c r="B98" s="32">
        <v>346</v>
      </c>
    </row>
  </sheetData>
  <pageMargins left="0.7" right="0.7" top="0.75" bottom="0.75" header="0.3" footer="0.3"/>
  <headerFooter>
    <oddFooter>&amp;L_x000D_&amp;1#&amp;"Calibri"&amp;10&amp;K000000 MAHLE internal (CL2)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A0258-DF27-4EC1-9593-8CA09307B4B9}">
  <dimension ref="A1:F61"/>
  <sheetViews>
    <sheetView topLeftCell="A42" zoomScale="96" workbookViewId="0">
      <selection activeCell="E48" sqref="E48:E56"/>
    </sheetView>
  </sheetViews>
  <sheetFormatPr defaultRowHeight="14.4"/>
  <cols>
    <col min="1" max="2" width="11" bestFit="1" customWidth="1"/>
    <col min="3" max="3" width="15.77734375" bestFit="1" customWidth="1"/>
    <col min="4" max="4" width="9.88671875" bestFit="1" customWidth="1"/>
    <col min="5" max="5" width="12.33203125" bestFit="1" customWidth="1"/>
  </cols>
  <sheetData>
    <row r="1" spans="1:5" ht="15" thickBot="1">
      <c r="A1" s="5"/>
      <c r="B1" s="5" t="s">
        <v>55</v>
      </c>
      <c r="C1" s="5" t="s">
        <v>56</v>
      </c>
      <c r="D1" s="5" t="s">
        <v>57</v>
      </c>
      <c r="E1" s="5" t="s">
        <v>58</v>
      </c>
    </row>
    <row r="2" spans="1:5" ht="15" thickBot="1">
      <c r="A2" s="31">
        <v>45323</v>
      </c>
      <c r="B2" s="32">
        <v>362</v>
      </c>
      <c r="C2" s="30">
        <v>419.15</v>
      </c>
      <c r="D2" s="33">
        <v>401.15</v>
      </c>
      <c r="E2" s="32">
        <v>6.7</v>
      </c>
    </row>
    <row r="3" spans="1:5" ht="15" thickBot="1">
      <c r="A3" s="31">
        <v>45324</v>
      </c>
      <c r="B3" s="32">
        <v>362</v>
      </c>
      <c r="C3" s="30">
        <v>407.25</v>
      </c>
      <c r="D3" s="33">
        <v>389.25</v>
      </c>
      <c r="E3" s="32">
        <v>6.7</v>
      </c>
    </row>
    <row r="4" spans="1:5" ht="15" thickBot="1">
      <c r="A4" s="31">
        <v>45325</v>
      </c>
      <c r="B4" s="32">
        <v>362</v>
      </c>
      <c r="C4" s="30">
        <v>422.54999999999995</v>
      </c>
      <c r="D4" s="33">
        <v>403.54999999999995</v>
      </c>
      <c r="E4" s="32">
        <v>7.1</v>
      </c>
    </row>
    <row r="5" spans="1:5" ht="15" thickBot="1">
      <c r="A5" s="31">
        <v>45326</v>
      </c>
      <c r="B5" s="32"/>
      <c r="C5" s="30">
        <v>0</v>
      </c>
      <c r="D5" s="32"/>
      <c r="E5" s="32"/>
    </row>
    <row r="6" spans="1:5" ht="15" thickBot="1">
      <c r="A6" s="31">
        <v>45327</v>
      </c>
      <c r="B6" s="32">
        <v>362</v>
      </c>
      <c r="C6" s="30">
        <v>423.4</v>
      </c>
      <c r="D6" s="33">
        <v>393.4</v>
      </c>
      <c r="E6" s="32">
        <v>11.2</v>
      </c>
    </row>
    <row r="7" spans="1:5" ht="15" thickBot="1">
      <c r="A7" s="31">
        <v>45328</v>
      </c>
      <c r="B7" s="32">
        <v>362</v>
      </c>
      <c r="C7" s="30">
        <v>426.79999999999995</v>
      </c>
      <c r="D7" s="33">
        <v>405.79999999999995</v>
      </c>
      <c r="E7" s="32">
        <v>7.9</v>
      </c>
    </row>
    <row r="8" spans="1:5" ht="15" thickBot="1">
      <c r="A8" s="31">
        <v>45329</v>
      </c>
      <c r="B8" s="32">
        <v>362</v>
      </c>
      <c r="C8" s="30">
        <v>425.1</v>
      </c>
      <c r="D8" s="33">
        <v>406.1</v>
      </c>
      <c r="E8" s="32">
        <v>7.1</v>
      </c>
    </row>
    <row r="9" spans="1:5" ht="15" thickBot="1">
      <c r="A9" s="31">
        <v>45330</v>
      </c>
      <c r="B9" s="32">
        <v>362</v>
      </c>
      <c r="C9" s="30">
        <v>420</v>
      </c>
      <c r="D9" s="33">
        <v>396</v>
      </c>
      <c r="E9" s="32">
        <v>9</v>
      </c>
    </row>
    <row r="10" spans="1:5" ht="15" thickBot="1">
      <c r="A10" s="31">
        <v>45331</v>
      </c>
      <c r="B10" s="32">
        <v>362</v>
      </c>
      <c r="C10" s="30">
        <v>425.1</v>
      </c>
      <c r="D10" s="33">
        <v>401.1</v>
      </c>
      <c r="E10" s="32">
        <v>9</v>
      </c>
    </row>
    <row r="11" spans="1:5" ht="15" thickBot="1">
      <c r="A11" s="31">
        <v>45332</v>
      </c>
      <c r="B11" s="32">
        <v>362</v>
      </c>
      <c r="C11" s="30">
        <v>421.7</v>
      </c>
      <c r="D11" s="33">
        <v>393.7</v>
      </c>
      <c r="E11" s="32">
        <v>10.5</v>
      </c>
    </row>
    <row r="12" spans="1:5" ht="15" thickBot="1">
      <c r="A12" s="31">
        <v>45333</v>
      </c>
      <c r="B12" s="32"/>
      <c r="C12" s="30">
        <v>0</v>
      </c>
      <c r="D12" s="32"/>
      <c r="E12" s="32"/>
    </row>
    <row r="13" spans="1:5" ht="15" thickBot="1">
      <c r="A13" s="31">
        <v>45334</v>
      </c>
      <c r="B13" s="32">
        <v>362</v>
      </c>
      <c r="C13" s="30">
        <v>420</v>
      </c>
      <c r="D13" s="33">
        <v>390</v>
      </c>
      <c r="E13" s="32">
        <v>11.2</v>
      </c>
    </row>
    <row r="14" spans="1:5" ht="15" thickBot="1">
      <c r="A14" s="31">
        <v>45335</v>
      </c>
      <c r="B14" s="32">
        <v>362</v>
      </c>
      <c r="C14" s="30">
        <v>427.65</v>
      </c>
      <c r="D14" s="33">
        <v>394.65</v>
      </c>
      <c r="E14" s="32">
        <v>12.4</v>
      </c>
    </row>
    <row r="15" spans="1:5" ht="15" thickBot="1">
      <c r="A15" s="31">
        <v>45336</v>
      </c>
      <c r="B15" s="32">
        <v>362</v>
      </c>
      <c r="C15" s="30">
        <v>427.65</v>
      </c>
      <c r="D15" s="33">
        <v>394.65</v>
      </c>
      <c r="E15" s="32">
        <v>12.4</v>
      </c>
    </row>
    <row r="16" spans="1:5" ht="15" thickBot="1">
      <c r="A16" s="31">
        <v>45337</v>
      </c>
      <c r="B16" s="32">
        <v>362</v>
      </c>
      <c r="C16" s="30">
        <v>430.2</v>
      </c>
      <c r="D16" s="33">
        <v>399.2</v>
      </c>
      <c r="E16" s="32">
        <v>11.6</v>
      </c>
    </row>
    <row r="17" spans="1:5" ht="15" thickBot="1">
      <c r="A17" s="31">
        <v>45338</v>
      </c>
      <c r="B17" s="32">
        <v>362</v>
      </c>
      <c r="C17" s="30">
        <v>425.95</v>
      </c>
      <c r="D17" s="33">
        <v>387.95</v>
      </c>
      <c r="E17" s="32">
        <v>14.2</v>
      </c>
    </row>
    <row r="18" spans="1:5" ht="15" thickBot="1">
      <c r="A18" s="31">
        <v>45339</v>
      </c>
      <c r="B18" s="32">
        <v>362</v>
      </c>
      <c r="C18" s="30">
        <v>425.1</v>
      </c>
      <c r="D18" s="33">
        <v>384.1</v>
      </c>
      <c r="E18" s="32">
        <v>15.4</v>
      </c>
    </row>
    <row r="19" spans="1:5" ht="15" thickBot="1">
      <c r="A19" s="31">
        <v>45340</v>
      </c>
      <c r="B19" s="32"/>
      <c r="C19" s="30">
        <v>0</v>
      </c>
      <c r="D19" s="32"/>
      <c r="E19" s="32"/>
    </row>
    <row r="20" spans="1:5" ht="15" thickBot="1">
      <c r="A20" s="31">
        <v>45341</v>
      </c>
      <c r="B20" s="32">
        <v>362</v>
      </c>
      <c r="C20" s="30">
        <v>420.85</v>
      </c>
      <c r="D20" s="33">
        <v>377.85</v>
      </c>
      <c r="E20" s="34">
        <v>16.100000000000001</v>
      </c>
    </row>
    <row r="21" spans="1:5" ht="15" thickBot="1">
      <c r="A21" s="31">
        <v>45342</v>
      </c>
      <c r="B21" s="32">
        <v>362</v>
      </c>
      <c r="C21" s="30">
        <v>412.35</v>
      </c>
      <c r="D21" s="33">
        <v>381.35</v>
      </c>
      <c r="E21" s="34">
        <v>11.6</v>
      </c>
    </row>
    <row r="22" spans="1:5" ht="15" thickBot="1">
      <c r="A22" s="31">
        <v>45343</v>
      </c>
      <c r="B22" s="32">
        <v>362</v>
      </c>
      <c r="C22" s="30">
        <v>425.95</v>
      </c>
      <c r="D22" s="33">
        <v>395.95</v>
      </c>
      <c r="E22" s="34">
        <v>11.2</v>
      </c>
    </row>
    <row r="23" spans="1:5" ht="15" thickBot="1">
      <c r="A23" s="31">
        <v>45344</v>
      </c>
      <c r="B23" s="32">
        <v>362</v>
      </c>
      <c r="C23" s="30">
        <v>425.95</v>
      </c>
      <c r="D23" s="33">
        <v>395.95</v>
      </c>
      <c r="E23" s="34">
        <v>11.2</v>
      </c>
    </row>
    <row r="24" spans="1:5" ht="15" thickBot="1">
      <c r="A24" s="31">
        <v>45345</v>
      </c>
      <c r="B24" s="32">
        <v>362</v>
      </c>
      <c r="C24" s="30">
        <v>431.04999999999995</v>
      </c>
      <c r="D24" s="33">
        <v>400.04999999999995</v>
      </c>
      <c r="E24" s="34">
        <v>11.6</v>
      </c>
    </row>
    <row r="25" spans="1:5" ht="15" thickBot="1">
      <c r="A25" s="31">
        <v>45346</v>
      </c>
      <c r="B25" s="32">
        <v>362</v>
      </c>
      <c r="C25" s="30">
        <v>431.9</v>
      </c>
      <c r="D25" s="33">
        <v>386.9</v>
      </c>
      <c r="E25" s="34">
        <v>16.899999999999999</v>
      </c>
    </row>
    <row r="26" spans="1:5" ht="15" thickBot="1">
      <c r="A26" s="31">
        <v>45347</v>
      </c>
      <c r="B26" s="32"/>
      <c r="C26" s="30">
        <v>0</v>
      </c>
      <c r="D26" s="32"/>
      <c r="E26" s="32"/>
    </row>
    <row r="27" spans="1:5" ht="15" thickBot="1">
      <c r="A27" s="31">
        <v>45348</v>
      </c>
      <c r="B27" s="32">
        <v>362</v>
      </c>
      <c r="C27" s="30">
        <v>414.9</v>
      </c>
      <c r="D27" s="32">
        <v>365</v>
      </c>
      <c r="E27" s="32">
        <v>18.7</v>
      </c>
    </row>
    <row r="28" spans="1:5" ht="15" thickBot="1">
      <c r="A28" s="31">
        <v>45349</v>
      </c>
      <c r="B28" s="32">
        <v>362</v>
      </c>
      <c r="C28" s="47">
        <v>429.35</v>
      </c>
      <c r="D28" s="48">
        <v>381</v>
      </c>
      <c r="E28" s="48">
        <v>18</v>
      </c>
    </row>
    <row r="29" spans="1:5" ht="15" thickBot="1">
      <c r="A29" s="31">
        <v>45350</v>
      </c>
      <c r="B29" s="46">
        <v>362</v>
      </c>
      <c r="C29" s="50">
        <v>425</v>
      </c>
      <c r="D29" s="51">
        <v>380</v>
      </c>
      <c r="E29" s="51">
        <v>17</v>
      </c>
    </row>
    <row r="30" spans="1:5" ht="15" thickBot="1">
      <c r="A30" s="31">
        <v>45351</v>
      </c>
      <c r="B30" s="46">
        <v>362</v>
      </c>
      <c r="C30" s="30">
        <v>421</v>
      </c>
      <c r="D30" s="52">
        <v>379</v>
      </c>
      <c r="E30" s="32">
        <v>16</v>
      </c>
    </row>
    <row r="31" spans="1:5" ht="15" thickBot="1">
      <c r="A31" s="86">
        <v>45352</v>
      </c>
      <c r="B31" s="46">
        <v>346</v>
      </c>
      <c r="C31" s="30">
        <v>425</v>
      </c>
      <c r="D31" s="52">
        <v>386</v>
      </c>
      <c r="E31" s="32">
        <v>15</v>
      </c>
    </row>
    <row r="32" spans="1:5" ht="15" thickBot="1">
      <c r="A32" s="86">
        <v>45353</v>
      </c>
      <c r="B32" s="46">
        <v>346</v>
      </c>
      <c r="C32" s="30">
        <v>422</v>
      </c>
      <c r="D32" s="89">
        <v>368</v>
      </c>
      <c r="E32" s="89">
        <v>20</v>
      </c>
    </row>
    <row r="33" spans="1:6" ht="15" thickBot="1">
      <c r="A33" s="86">
        <v>45354</v>
      </c>
      <c r="B33" s="46"/>
    </row>
    <row r="34" spans="1:6" ht="15" thickBot="1">
      <c r="A34" s="86">
        <v>45355</v>
      </c>
      <c r="B34" s="46">
        <v>346</v>
      </c>
      <c r="C34" s="30">
        <v>417</v>
      </c>
      <c r="D34" s="52">
        <v>342</v>
      </c>
      <c r="E34" s="52">
        <v>24</v>
      </c>
      <c r="F34" s="94" t="s">
        <v>101</v>
      </c>
    </row>
    <row r="35" spans="1:6" ht="15" thickBot="1">
      <c r="A35" s="86">
        <v>45356</v>
      </c>
      <c r="B35" s="46">
        <v>346</v>
      </c>
      <c r="C35" s="30">
        <v>424</v>
      </c>
      <c r="D35" s="52">
        <v>371</v>
      </c>
      <c r="E35" s="52">
        <v>20</v>
      </c>
    </row>
    <row r="36" spans="1:6" ht="15" thickBot="1">
      <c r="A36" s="86">
        <v>45357</v>
      </c>
      <c r="B36" s="46">
        <v>346</v>
      </c>
      <c r="C36" s="30">
        <v>424</v>
      </c>
      <c r="D36" s="52">
        <v>383</v>
      </c>
      <c r="E36" s="52">
        <v>15</v>
      </c>
    </row>
    <row r="37" spans="1:6" ht="15" thickBot="1">
      <c r="A37" s="86">
        <v>45358</v>
      </c>
      <c r="B37" s="46">
        <v>346</v>
      </c>
      <c r="C37" s="30">
        <v>424</v>
      </c>
      <c r="D37" s="32">
        <v>381</v>
      </c>
      <c r="E37" s="32">
        <v>16</v>
      </c>
    </row>
    <row r="38" spans="1:6" ht="15" thickBot="1">
      <c r="A38" s="87">
        <v>45359</v>
      </c>
      <c r="B38" s="32">
        <v>346</v>
      </c>
      <c r="C38" s="30">
        <v>428</v>
      </c>
      <c r="D38" s="52">
        <v>387</v>
      </c>
      <c r="E38" s="52">
        <v>11.8</v>
      </c>
    </row>
    <row r="39" spans="1:6" ht="15" thickBot="1">
      <c r="A39" s="87">
        <v>45360</v>
      </c>
      <c r="B39" s="32">
        <v>346</v>
      </c>
      <c r="C39" s="30">
        <v>416</v>
      </c>
      <c r="D39" s="52">
        <v>394</v>
      </c>
      <c r="E39" s="52">
        <v>10.5</v>
      </c>
    </row>
    <row r="40" spans="1:6" ht="15" thickBot="1">
      <c r="A40" s="87">
        <v>45361</v>
      </c>
      <c r="B40" s="32"/>
      <c r="C40" s="30"/>
      <c r="D40" s="52"/>
      <c r="E40" s="32"/>
    </row>
    <row r="41" spans="1:6" ht="15" thickBot="1">
      <c r="A41" s="87">
        <v>45362</v>
      </c>
      <c r="B41" s="32">
        <v>346</v>
      </c>
      <c r="C41" s="30">
        <v>421.7</v>
      </c>
      <c r="D41" s="33">
        <v>390.7</v>
      </c>
      <c r="E41" s="43">
        <v>12</v>
      </c>
    </row>
    <row r="42" spans="1:6" ht="15" thickBot="1">
      <c r="A42" s="87">
        <v>45363</v>
      </c>
      <c r="B42" s="32">
        <v>346</v>
      </c>
      <c r="C42" s="30">
        <v>412.35</v>
      </c>
      <c r="D42" s="33">
        <v>378.35</v>
      </c>
      <c r="E42" s="43">
        <v>13</v>
      </c>
    </row>
    <row r="43" spans="1:6" ht="15" thickBot="1">
      <c r="A43" s="87">
        <v>45364</v>
      </c>
      <c r="B43" s="32">
        <v>346</v>
      </c>
      <c r="C43" s="30">
        <v>414.9</v>
      </c>
      <c r="D43" s="33">
        <v>378.9</v>
      </c>
      <c r="E43" s="43">
        <v>13</v>
      </c>
    </row>
    <row r="44" spans="1:6" ht="15" thickBot="1">
      <c r="A44" s="87">
        <v>45365</v>
      </c>
      <c r="B44" s="32">
        <v>346</v>
      </c>
      <c r="C44" s="30">
        <v>415.75</v>
      </c>
      <c r="D44" s="33">
        <v>377.75</v>
      </c>
      <c r="E44" s="43">
        <v>14</v>
      </c>
    </row>
    <row r="45" spans="1:6" ht="15" thickBot="1">
      <c r="A45" s="87">
        <v>45366</v>
      </c>
      <c r="B45" s="32">
        <v>346</v>
      </c>
      <c r="C45" s="30">
        <v>419.15</v>
      </c>
      <c r="D45" s="33">
        <v>385.15</v>
      </c>
      <c r="E45" s="43">
        <v>13</v>
      </c>
    </row>
    <row r="46" spans="1:6" ht="15" thickBot="1">
      <c r="A46" s="87">
        <v>45367</v>
      </c>
      <c r="B46" s="32">
        <v>346</v>
      </c>
      <c r="C46" s="30">
        <v>414.9</v>
      </c>
      <c r="D46" s="33">
        <v>379.9</v>
      </c>
      <c r="E46" s="43">
        <v>13</v>
      </c>
    </row>
    <row r="47" spans="1:6" ht="15" thickBot="1">
      <c r="A47" s="87">
        <v>45368</v>
      </c>
      <c r="B47" s="32">
        <v>346</v>
      </c>
    </row>
    <row r="48" spans="1:6" ht="15" thickBot="1">
      <c r="A48" s="87">
        <v>45369</v>
      </c>
      <c r="B48" s="46">
        <v>346</v>
      </c>
      <c r="C48" s="30">
        <v>412.35</v>
      </c>
      <c r="D48" s="40">
        <v>378.35</v>
      </c>
      <c r="E48" s="95">
        <v>13</v>
      </c>
    </row>
    <row r="49" spans="1:5" ht="15" thickBot="1">
      <c r="A49" s="87">
        <v>45370</v>
      </c>
      <c r="B49" s="46">
        <v>346</v>
      </c>
      <c r="C49" s="30">
        <v>418.29999999999995</v>
      </c>
      <c r="D49" s="33">
        <v>387.29999999999995</v>
      </c>
      <c r="E49" s="95">
        <v>12</v>
      </c>
    </row>
    <row r="50" spans="1:5" ht="15" thickBot="1">
      <c r="A50" s="87">
        <v>45371</v>
      </c>
      <c r="B50" s="46">
        <v>346</v>
      </c>
      <c r="C50" s="30">
        <v>416.6</v>
      </c>
      <c r="D50" s="33">
        <v>384.6</v>
      </c>
      <c r="E50" s="95">
        <v>12</v>
      </c>
    </row>
    <row r="51" spans="1:5" ht="15" thickBot="1">
      <c r="A51" s="87">
        <v>45372</v>
      </c>
      <c r="B51" s="46">
        <v>346</v>
      </c>
      <c r="C51" s="30">
        <v>417.45</v>
      </c>
      <c r="D51" s="33">
        <v>385.45</v>
      </c>
      <c r="E51" s="95">
        <v>12</v>
      </c>
    </row>
    <row r="52" spans="1:5" ht="15" thickBot="1">
      <c r="A52" s="87">
        <v>45373</v>
      </c>
      <c r="B52" s="46">
        <v>346</v>
      </c>
      <c r="C52" s="30">
        <v>412.35</v>
      </c>
      <c r="D52" s="33">
        <v>377.35</v>
      </c>
      <c r="E52" s="95">
        <v>13</v>
      </c>
    </row>
    <row r="53" spans="1:5" ht="15" thickBot="1">
      <c r="A53" s="87">
        <v>45374</v>
      </c>
      <c r="B53" s="46">
        <v>346</v>
      </c>
      <c r="C53" s="30">
        <v>416.6</v>
      </c>
      <c r="D53" s="33">
        <v>385.6</v>
      </c>
      <c r="E53" s="95">
        <v>12</v>
      </c>
    </row>
    <row r="54" spans="1:5" ht="15" thickBot="1">
      <c r="A54" s="87">
        <v>45375</v>
      </c>
      <c r="B54" s="46">
        <v>346</v>
      </c>
      <c r="C54" s="30">
        <v>0</v>
      </c>
      <c r="D54" s="40">
        <v>0</v>
      </c>
      <c r="E54" s="95">
        <v>0</v>
      </c>
    </row>
    <row r="55" spans="1:5" ht="15" thickBot="1">
      <c r="A55" s="87">
        <v>45376</v>
      </c>
      <c r="B55" s="46">
        <v>346</v>
      </c>
      <c r="C55" s="30">
        <v>0</v>
      </c>
      <c r="D55" s="40">
        <v>0</v>
      </c>
      <c r="E55" s="95">
        <v>0</v>
      </c>
    </row>
    <row r="56" spans="1:5" ht="15" thickBot="1">
      <c r="A56" s="87">
        <v>45377</v>
      </c>
      <c r="B56" s="46">
        <v>346</v>
      </c>
      <c r="C56" s="30">
        <v>418</v>
      </c>
      <c r="D56" s="40">
        <v>390</v>
      </c>
      <c r="E56" s="95">
        <v>10</v>
      </c>
    </row>
    <row r="57" spans="1:5" ht="15" thickBot="1">
      <c r="A57" s="87">
        <v>45378</v>
      </c>
      <c r="B57" s="46">
        <v>346</v>
      </c>
    </row>
    <row r="58" spans="1:5" ht="15" thickBot="1">
      <c r="A58" s="87">
        <v>45379</v>
      </c>
      <c r="B58" s="46">
        <v>346</v>
      </c>
    </row>
    <row r="59" spans="1:5" ht="15" thickBot="1">
      <c r="A59" s="87">
        <v>45380</v>
      </c>
      <c r="B59" s="46">
        <v>346</v>
      </c>
    </row>
    <row r="60" spans="1:5" ht="15" thickBot="1">
      <c r="A60" s="87">
        <v>45381</v>
      </c>
      <c r="B60" s="46">
        <v>346</v>
      </c>
    </row>
    <row r="61" spans="1:5" ht="15" thickBot="1">
      <c r="A61" s="87">
        <v>45382</v>
      </c>
      <c r="B61" s="46">
        <v>346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CF4E3-9380-402A-8DD2-DA079D4089E5}">
  <dimension ref="A1:F9"/>
  <sheetViews>
    <sheetView workbookViewId="0">
      <selection activeCell="G19" sqref="G19"/>
    </sheetView>
  </sheetViews>
  <sheetFormatPr defaultRowHeight="14.4"/>
  <cols>
    <col min="2" max="2" width="9" bestFit="1" customWidth="1"/>
    <col min="3" max="3" width="12.6640625" bestFit="1" customWidth="1"/>
    <col min="4" max="4" width="18.109375" bestFit="1" customWidth="1"/>
    <col min="5" max="5" width="11.33203125" bestFit="1" customWidth="1"/>
    <col min="6" max="6" width="14.21875" bestFit="1" customWidth="1"/>
  </cols>
  <sheetData>
    <row r="1" spans="1:6" ht="16.2" thickBot="1">
      <c r="A1" s="39" t="s">
        <v>4</v>
      </c>
      <c r="B1" s="36"/>
      <c r="C1" s="37" t="s">
        <v>55</v>
      </c>
      <c r="D1" s="37" t="s">
        <v>56</v>
      </c>
      <c r="E1" s="37" t="s">
        <v>57</v>
      </c>
      <c r="F1" s="37" t="s">
        <v>58</v>
      </c>
    </row>
    <row r="2" spans="1:6" ht="16.2" thickBot="1">
      <c r="A2" s="35" t="s">
        <v>63</v>
      </c>
      <c r="B2" s="37" t="s">
        <v>59</v>
      </c>
      <c r="C2" s="38">
        <v>362</v>
      </c>
      <c r="D2" s="38">
        <v>416</v>
      </c>
      <c r="E2" s="38">
        <v>398</v>
      </c>
      <c r="F2" s="38">
        <v>6.83</v>
      </c>
    </row>
    <row r="3" spans="1:6" ht="16.2" thickBot="1">
      <c r="A3" s="35" t="s">
        <v>63</v>
      </c>
      <c r="B3" s="37" t="s">
        <v>60</v>
      </c>
      <c r="C3" s="38">
        <v>362</v>
      </c>
      <c r="D3" s="38">
        <v>424</v>
      </c>
      <c r="E3" s="38">
        <v>399</v>
      </c>
      <c r="F3" s="38">
        <v>9.11</v>
      </c>
    </row>
    <row r="4" spans="1:6" ht="16.2" thickBot="1">
      <c r="A4" s="35" t="s">
        <v>63</v>
      </c>
      <c r="B4" s="37" t="s">
        <v>61</v>
      </c>
      <c r="C4" s="38">
        <v>362</v>
      </c>
      <c r="D4" s="38">
        <v>426</v>
      </c>
      <c r="E4" s="38">
        <v>392</v>
      </c>
      <c r="F4" s="38">
        <v>12.8</v>
      </c>
    </row>
    <row r="5" spans="1:6" ht="16.2" thickBot="1">
      <c r="A5" s="35" t="s">
        <v>63</v>
      </c>
      <c r="B5" s="37" t="s">
        <v>62</v>
      </c>
      <c r="C5" s="38">
        <v>362</v>
      </c>
      <c r="D5" s="38">
        <v>425</v>
      </c>
      <c r="E5" s="38">
        <v>390</v>
      </c>
      <c r="F5" s="38">
        <v>13.1</v>
      </c>
    </row>
    <row r="6" spans="1:6" ht="16.2" thickBot="1">
      <c r="A6" s="35" t="s">
        <v>94</v>
      </c>
      <c r="B6" s="37" t="s">
        <v>59</v>
      </c>
      <c r="C6" s="88">
        <v>346</v>
      </c>
      <c r="D6" s="88">
        <v>423</v>
      </c>
      <c r="E6" s="88">
        <v>376</v>
      </c>
      <c r="F6" s="88">
        <v>17.399999999999999</v>
      </c>
    </row>
    <row r="7" spans="1:6" ht="16.2" thickBot="1">
      <c r="A7" s="35" t="s">
        <v>94</v>
      </c>
      <c r="B7" s="37" t="s">
        <v>60</v>
      </c>
      <c r="C7" s="88">
        <v>346</v>
      </c>
      <c r="D7" s="88">
        <v>422</v>
      </c>
      <c r="E7" s="88">
        <v>376</v>
      </c>
      <c r="F7" s="88">
        <v>16.2</v>
      </c>
    </row>
    <row r="8" spans="1:6" ht="16.2" thickBot="1">
      <c r="A8" s="35" t="s">
        <v>94</v>
      </c>
      <c r="B8" s="37" t="s">
        <v>61</v>
      </c>
      <c r="C8" s="88">
        <v>346</v>
      </c>
      <c r="D8" s="88">
        <v>416</v>
      </c>
      <c r="E8" s="88">
        <v>382</v>
      </c>
      <c r="F8" s="88">
        <v>13</v>
      </c>
    </row>
    <row r="9" spans="1:6" ht="16.2" thickBot="1">
      <c r="A9" s="35" t="s">
        <v>94</v>
      </c>
      <c r="B9" s="37" t="s">
        <v>62</v>
      </c>
      <c r="C9" s="88">
        <v>346</v>
      </c>
    </row>
  </sheetData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B4EFA-792F-46CD-8450-5BC629FA7F33}">
  <dimension ref="A1:S98"/>
  <sheetViews>
    <sheetView workbookViewId="0">
      <pane ySplit="3" topLeftCell="A90" activePane="bottomLeft" state="frozen"/>
      <selection pane="bottomLeft" activeCell="I96" sqref="I96"/>
    </sheetView>
  </sheetViews>
  <sheetFormatPr defaultRowHeight="14.4"/>
  <cols>
    <col min="3" max="3" width="9.6640625" bestFit="1" customWidth="1"/>
    <col min="4" max="4" width="9.21875" customWidth="1"/>
    <col min="5" max="5" width="11" bestFit="1" customWidth="1"/>
    <col min="7" max="7" width="9.21875" bestFit="1" customWidth="1"/>
    <col min="8" max="8" width="11" bestFit="1" customWidth="1"/>
    <col min="9" max="9" width="16.5546875" bestFit="1" customWidth="1"/>
    <col min="10" max="10" width="16.5546875" customWidth="1"/>
    <col min="12" max="12" width="14" bestFit="1" customWidth="1"/>
    <col min="13" max="13" width="14.5546875" bestFit="1" customWidth="1"/>
    <col min="16" max="16" width="10" bestFit="1" customWidth="1"/>
  </cols>
  <sheetData>
    <row r="1" spans="1:16" ht="15" thickBot="1">
      <c r="D1" s="106" t="s">
        <v>35</v>
      </c>
      <c r="E1" s="107"/>
      <c r="F1" s="107"/>
      <c r="G1" s="106" t="s">
        <v>39</v>
      </c>
      <c r="H1" s="107"/>
      <c r="I1" s="107"/>
      <c r="J1" s="107"/>
      <c r="K1" s="107"/>
      <c r="M1" s="108" t="s">
        <v>40</v>
      </c>
      <c r="N1" s="109"/>
      <c r="O1" s="109"/>
    </row>
    <row r="2" spans="1:16" ht="15" thickBot="1">
      <c r="A2" s="4" t="s">
        <v>33</v>
      </c>
      <c r="B2" s="6" t="s">
        <v>4</v>
      </c>
      <c r="C2" s="6" t="s">
        <v>0</v>
      </c>
      <c r="D2" s="9" t="s">
        <v>36</v>
      </c>
      <c r="E2" s="9" t="s">
        <v>37</v>
      </c>
      <c r="F2" s="9" t="s">
        <v>38</v>
      </c>
      <c r="G2" s="9" t="s">
        <v>36</v>
      </c>
      <c r="H2" s="9" t="s">
        <v>37</v>
      </c>
      <c r="I2" s="26" t="s">
        <v>52</v>
      </c>
      <c r="J2" s="20" t="s">
        <v>53</v>
      </c>
      <c r="K2" s="9" t="s">
        <v>38</v>
      </c>
      <c r="L2" s="28" t="s">
        <v>54</v>
      </c>
      <c r="M2" s="6" t="s">
        <v>41</v>
      </c>
      <c r="N2" s="6" t="s">
        <v>42</v>
      </c>
      <c r="P2" t="s">
        <v>43</v>
      </c>
    </row>
    <row r="3" spans="1:16" ht="15" thickBot="1">
      <c r="A3" s="21" t="s">
        <v>46</v>
      </c>
      <c r="B3" s="19" t="s">
        <v>44</v>
      </c>
      <c r="C3" s="18">
        <v>45293</v>
      </c>
      <c r="D3" s="9"/>
      <c r="E3" s="9"/>
      <c r="F3" s="9">
        <v>392</v>
      </c>
      <c r="G3" s="9"/>
      <c r="H3" s="9"/>
      <c r="I3" s="27">
        <f t="shared" ref="I3:I58" si="0">H3*0.85</f>
        <v>0</v>
      </c>
      <c r="J3" s="22">
        <f t="shared" ref="J3:J43" si="1">G3-M3</f>
        <v>0</v>
      </c>
      <c r="K3" s="22">
        <f t="shared" ref="K3:K57" si="2">SUM(G3+I3)</f>
        <v>0</v>
      </c>
      <c r="L3" s="23">
        <f t="shared" ref="L3:L55" si="3">K3-M3</f>
        <v>0</v>
      </c>
      <c r="M3" s="6"/>
      <c r="N3" s="13" t="e">
        <f t="shared" ref="N3:N4" si="4">M3/G3</f>
        <v>#DIV/0!</v>
      </c>
    </row>
    <row r="4" spans="1:16" ht="15" thickBot="1">
      <c r="A4" s="21" t="s">
        <v>47</v>
      </c>
      <c r="B4" s="19" t="s">
        <v>44</v>
      </c>
      <c r="C4" s="18">
        <v>45294</v>
      </c>
      <c r="D4" s="9"/>
      <c r="E4" s="9"/>
      <c r="F4" s="9">
        <v>392</v>
      </c>
      <c r="G4" s="9"/>
      <c r="H4" s="9"/>
      <c r="I4" s="27">
        <f t="shared" si="0"/>
        <v>0</v>
      </c>
      <c r="J4" s="22">
        <f t="shared" si="1"/>
        <v>0</v>
      </c>
      <c r="K4" s="22">
        <f t="shared" si="2"/>
        <v>0</v>
      </c>
      <c r="L4" s="23">
        <f t="shared" si="3"/>
        <v>0</v>
      </c>
      <c r="M4" s="6"/>
      <c r="N4" s="13" t="e">
        <f t="shared" si="4"/>
        <v>#DIV/0!</v>
      </c>
    </row>
    <row r="5" spans="1:16" ht="15" thickBot="1">
      <c r="A5" s="21" t="s">
        <v>48</v>
      </c>
      <c r="B5" s="19" t="s">
        <v>44</v>
      </c>
      <c r="C5" s="18">
        <v>45295</v>
      </c>
      <c r="D5" s="9"/>
      <c r="E5" s="9"/>
      <c r="F5" s="9">
        <v>392</v>
      </c>
      <c r="G5" s="9"/>
      <c r="H5" s="9"/>
      <c r="I5" s="27">
        <f t="shared" si="0"/>
        <v>0</v>
      </c>
      <c r="J5" s="22">
        <f t="shared" si="1"/>
        <v>0</v>
      </c>
      <c r="K5" s="22">
        <f t="shared" si="2"/>
        <v>0</v>
      </c>
      <c r="L5" s="23">
        <f t="shared" si="3"/>
        <v>0</v>
      </c>
      <c r="M5" s="6"/>
      <c r="N5" s="13"/>
    </row>
    <row r="6" spans="1:16" ht="15" thickBot="1">
      <c r="A6" s="21" t="s">
        <v>49</v>
      </c>
      <c r="B6" s="19" t="s">
        <v>44</v>
      </c>
      <c r="C6" s="18">
        <v>45296</v>
      </c>
      <c r="D6" s="9"/>
      <c r="E6" s="9"/>
      <c r="F6" s="9">
        <v>392</v>
      </c>
      <c r="G6" s="9"/>
      <c r="H6" s="9"/>
      <c r="I6" s="27">
        <f t="shared" si="0"/>
        <v>0</v>
      </c>
      <c r="J6" s="22">
        <f t="shared" si="1"/>
        <v>0</v>
      </c>
      <c r="K6" s="22">
        <f t="shared" si="2"/>
        <v>0</v>
      </c>
      <c r="L6" s="23">
        <f t="shared" si="3"/>
        <v>0</v>
      </c>
      <c r="M6" s="6"/>
      <c r="N6" s="13" t="e">
        <f t="shared" ref="N6:N8" si="5">M6/G6</f>
        <v>#DIV/0!</v>
      </c>
    </row>
    <row r="7" spans="1:16" ht="15" thickBot="1">
      <c r="A7" s="21" t="s">
        <v>50</v>
      </c>
      <c r="B7" s="19" t="s">
        <v>44</v>
      </c>
      <c r="C7" s="18">
        <v>45297</v>
      </c>
      <c r="D7" s="9"/>
      <c r="E7" s="9"/>
      <c r="F7" s="9">
        <v>392</v>
      </c>
      <c r="G7" s="9"/>
      <c r="H7" s="9"/>
      <c r="I7" s="27">
        <f t="shared" si="0"/>
        <v>0</v>
      </c>
      <c r="J7" s="22">
        <f t="shared" si="1"/>
        <v>0</v>
      </c>
      <c r="K7" s="22">
        <f t="shared" si="2"/>
        <v>0</v>
      </c>
      <c r="L7" s="23">
        <f t="shared" si="3"/>
        <v>0</v>
      </c>
      <c r="M7" s="6"/>
      <c r="N7" s="13" t="e">
        <f t="shared" si="5"/>
        <v>#DIV/0!</v>
      </c>
    </row>
    <row r="8" spans="1:16" ht="15" thickBot="1">
      <c r="A8" s="21" t="s">
        <v>51</v>
      </c>
      <c r="B8" s="19" t="s">
        <v>44</v>
      </c>
      <c r="C8" s="18">
        <v>45298</v>
      </c>
      <c r="D8" s="9"/>
      <c r="E8" s="9"/>
      <c r="F8" s="9">
        <v>392</v>
      </c>
      <c r="G8" s="9"/>
      <c r="H8" s="9"/>
      <c r="I8" s="27">
        <f t="shared" si="0"/>
        <v>0</v>
      </c>
      <c r="J8" s="22">
        <f t="shared" si="1"/>
        <v>0</v>
      </c>
      <c r="K8" s="22">
        <f t="shared" si="2"/>
        <v>0</v>
      </c>
      <c r="L8" s="23">
        <f t="shared" si="3"/>
        <v>0</v>
      </c>
      <c r="M8" s="6"/>
      <c r="N8" s="13" t="e">
        <f t="shared" si="5"/>
        <v>#DIV/0!</v>
      </c>
    </row>
    <row r="9" spans="1:16" ht="15" thickBot="1">
      <c r="A9" s="21" t="s">
        <v>45</v>
      </c>
      <c r="B9" s="19" t="s">
        <v>44</v>
      </c>
      <c r="C9" s="18">
        <v>45299</v>
      </c>
      <c r="D9" s="9"/>
      <c r="E9" s="9"/>
      <c r="F9" s="9">
        <v>392</v>
      </c>
      <c r="G9" s="9"/>
      <c r="H9" s="9"/>
      <c r="I9" s="27">
        <f t="shared" si="0"/>
        <v>0</v>
      </c>
      <c r="J9" s="22">
        <f t="shared" si="1"/>
        <v>0</v>
      </c>
      <c r="K9" s="22">
        <f t="shared" si="2"/>
        <v>0</v>
      </c>
      <c r="L9" s="23">
        <f t="shared" si="3"/>
        <v>0</v>
      </c>
      <c r="M9" s="6"/>
      <c r="N9" s="13"/>
    </row>
    <row r="10" spans="1:16" ht="15" thickBot="1">
      <c r="A10" s="21" t="s">
        <v>46</v>
      </c>
      <c r="B10" s="19" t="s">
        <v>44</v>
      </c>
      <c r="C10" s="18">
        <v>45300</v>
      </c>
      <c r="D10" s="9"/>
      <c r="E10" s="9"/>
      <c r="F10" s="9">
        <v>392</v>
      </c>
      <c r="G10" s="9"/>
      <c r="H10" s="9"/>
      <c r="I10" s="27">
        <f t="shared" si="0"/>
        <v>0</v>
      </c>
      <c r="J10" s="22">
        <f t="shared" si="1"/>
        <v>0</v>
      </c>
      <c r="K10" s="22">
        <f t="shared" si="2"/>
        <v>0</v>
      </c>
      <c r="L10" s="23">
        <f t="shared" si="3"/>
        <v>0</v>
      </c>
      <c r="M10" s="6"/>
      <c r="N10" s="13" t="e">
        <f t="shared" ref="N10:N12" si="6">M10/G10</f>
        <v>#DIV/0!</v>
      </c>
    </row>
    <row r="11" spans="1:16" ht="15" thickBot="1">
      <c r="A11" s="21" t="s">
        <v>47</v>
      </c>
      <c r="B11" s="19" t="s">
        <v>44</v>
      </c>
      <c r="C11" s="18">
        <v>45301</v>
      </c>
      <c r="D11" s="9"/>
      <c r="E11" s="9"/>
      <c r="F11" s="9">
        <v>392</v>
      </c>
      <c r="G11" s="9"/>
      <c r="H11" s="9"/>
      <c r="I11" s="27">
        <f t="shared" si="0"/>
        <v>0</v>
      </c>
      <c r="J11" s="22">
        <f t="shared" si="1"/>
        <v>0</v>
      </c>
      <c r="K11" s="22">
        <f t="shared" si="2"/>
        <v>0</v>
      </c>
      <c r="L11" s="23">
        <f t="shared" si="3"/>
        <v>0</v>
      </c>
      <c r="M11" s="6"/>
      <c r="N11" s="13" t="e">
        <f t="shared" si="6"/>
        <v>#DIV/0!</v>
      </c>
    </row>
    <row r="12" spans="1:16" ht="15" thickBot="1">
      <c r="A12" s="21" t="s">
        <v>48</v>
      </c>
      <c r="B12" s="19" t="s">
        <v>44</v>
      </c>
      <c r="C12" s="18">
        <v>45302</v>
      </c>
      <c r="D12" s="9"/>
      <c r="E12" s="9"/>
      <c r="F12" s="9">
        <v>392</v>
      </c>
      <c r="G12" s="9"/>
      <c r="H12" s="9"/>
      <c r="I12" s="27">
        <f t="shared" si="0"/>
        <v>0</v>
      </c>
      <c r="J12" s="22">
        <f t="shared" si="1"/>
        <v>0</v>
      </c>
      <c r="K12" s="22">
        <f t="shared" si="2"/>
        <v>0</v>
      </c>
      <c r="L12" s="23">
        <f t="shared" si="3"/>
        <v>0</v>
      </c>
      <c r="M12" s="6"/>
      <c r="N12" s="13" t="e">
        <f t="shared" si="6"/>
        <v>#DIV/0!</v>
      </c>
    </row>
    <row r="13" spans="1:16" ht="15" thickBot="1">
      <c r="A13" s="21" t="s">
        <v>49</v>
      </c>
      <c r="B13" s="19" t="s">
        <v>44</v>
      </c>
      <c r="C13" s="18">
        <v>45303</v>
      </c>
      <c r="D13" s="9"/>
      <c r="E13" s="9"/>
      <c r="F13" s="9">
        <v>392</v>
      </c>
      <c r="G13" s="9"/>
      <c r="H13" s="9"/>
      <c r="I13" s="27">
        <f t="shared" si="0"/>
        <v>0</v>
      </c>
      <c r="J13" s="22">
        <f t="shared" si="1"/>
        <v>0</v>
      </c>
      <c r="K13" s="22">
        <f t="shared" si="2"/>
        <v>0</v>
      </c>
      <c r="L13" s="23">
        <f t="shared" si="3"/>
        <v>0</v>
      </c>
      <c r="M13" s="6"/>
      <c r="N13" s="13"/>
    </row>
    <row r="14" spans="1:16" ht="15" thickBot="1">
      <c r="A14" s="21" t="s">
        <v>50</v>
      </c>
      <c r="B14" s="19" t="s">
        <v>44</v>
      </c>
      <c r="C14" s="18">
        <v>45304</v>
      </c>
      <c r="D14" s="9"/>
      <c r="E14" s="9"/>
      <c r="F14" s="9">
        <v>392</v>
      </c>
      <c r="G14" s="9"/>
      <c r="H14" s="9"/>
      <c r="I14" s="27">
        <f t="shared" si="0"/>
        <v>0</v>
      </c>
      <c r="J14" s="22">
        <f t="shared" si="1"/>
        <v>0</v>
      </c>
      <c r="K14" s="22">
        <f t="shared" si="2"/>
        <v>0</v>
      </c>
      <c r="L14" s="23">
        <f t="shared" si="3"/>
        <v>0</v>
      </c>
      <c r="M14" s="6"/>
      <c r="N14" s="13" t="e">
        <f t="shared" ref="N14:N16" si="7">M14/G14</f>
        <v>#DIV/0!</v>
      </c>
    </row>
    <row r="15" spans="1:16" ht="15" thickBot="1">
      <c r="A15" s="21" t="s">
        <v>51</v>
      </c>
      <c r="B15" s="19" t="s">
        <v>44</v>
      </c>
      <c r="C15" s="18">
        <v>45305</v>
      </c>
      <c r="D15" s="9"/>
      <c r="E15" s="9"/>
      <c r="F15" s="9">
        <v>392</v>
      </c>
      <c r="G15" s="9"/>
      <c r="H15" s="9"/>
      <c r="I15" s="27">
        <f t="shared" si="0"/>
        <v>0</v>
      </c>
      <c r="J15" s="22">
        <f t="shared" si="1"/>
        <v>0</v>
      </c>
      <c r="K15" s="22">
        <f t="shared" si="2"/>
        <v>0</v>
      </c>
      <c r="L15" s="23">
        <f t="shared" si="3"/>
        <v>0</v>
      </c>
      <c r="M15" s="6"/>
      <c r="N15" s="13" t="e">
        <f t="shared" si="7"/>
        <v>#DIV/0!</v>
      </c>
    </row>
    <row r="16" spans="1:16" ht="15" thickBot="1">
      <c r="A16" s="21" t="s">
        <v>45</v>
      </c>
      <c r="B16" s="19" t="s">
        <v>44</v>
      </c>
      <c r="C16" s="18">
        <v>45306</v>
      </c>
      <c r="D16" s="9"/>
      <c r="E16" s="9"/>
      <c r="F16" s="9">
        <v>392</v>
      </c>
      <c r="G16" s="9"/>
      <c r="H16" s="9"/>
      <c r="I16" s="27">
        <f t="shared" si="0"/>
        <v>0</v>
      </c>
      <c r="J16" s="22">
        <f t="shared" si="1"/>
        <v>0</v>
      </c>
      <c r="K16" s="22">
        <f t="shared" si="2"/>
        <v>0</v>
      </c>
      <c r="L16" s="23">
        <f t="shared" si="3"/>
        <v>0</v>
      </c>
      <c r="M16" s="6"/>
      <c r="N16" s="13" t="e">
        <f t="shared" si="7"/>
        <v>#DIV/0!</v>
      </c>
    </row>
    <row r="17" spans="1:14" ht="15" thickBot="1">
      <c r="A17" s="21" t="s">
        <v>46</v>
      </c>
      <c r="B17" s="19" t="s">
        <v>44</v>
      </c>
      <c r="C17" s="18">
        <v>45307</v>
      </c>
      <c r="D17" s="9"/>
      <c r="E17" s="9"/>
      <c r="F17" s="9">
        <v>392</v>
      </c>
      <c r="G17" s="9"/>
      <c r="H17" s="9"/>
      <c r="I17" s="27">
        <f t="shared" si="0"/>
        <v>0</v>
      </c>
      <c r="J17" s="22">
        <f t="shared" si="1"/>
        <v>0</v>
      </c>
      <c r="K17" s="22">
        <f t="shared" si="2"/>
        <v>0</v>
      </c>
      <c r="L17" s="23">
        <f t="shared" si="3"/>
        <v>0</v>
      </c>
      <c r="M17" s="6"/>
      <c r="N17" s="13"/>
    </row>
    <row r="18" spans="1:14" ht="15" thickBot="1">
      <c r="A18" s="21" t="s">
        <v>47</v>
      </c>
      <c r="B18" s="19" t="s">
        <v>44</v>
      </c>
      <c r="C18" s="18">
        <v>45308</v>
      </c>
      <c r="D18" s="9"/>
      <c r="E18" s="9"/>
      <c r="F18" s="9">
        <v>392</v>
      </c>
      <c r="G18" s="9"/>
      <c r="H18" s="9"/>
      <c r="I18" s="27">
        <f t="shared" si="0"/>
        <v>0</v>
      </c>
      <c r="J18" s="22">
        <f t="shared" si="1"/>
        <v>0</v>
      </c>
      <c r="K18" s="22">
        <f t="shared" si="2"/>
        <v>0</v>
      </c>
      <c r="L18" s="23">
        <f t="shared" si="3"/>
        <v>0</v>
      </c>
      <c r="M18" s="6"/>
      <c r="N18" s="13" t="e">
        <f t="shared" ref="N18:N20" si="8">M18/G18</f>
        <v>#DIV/0!</v>
      </c>
    </row>
    <row r="19" spans="1:14" ht="15" thickBot="1">
      <c r="A19" s="21" t="s">
        <v>48</v>
      </c>
      <c r="B19" s="19" t="s">
        <v>44</v>
      </c>
      <c r="C19" s="18">
        <v>45309</v>
      </c>
      <c r="D19" s="9"/>
      <c r="E19" s="9"/>
      <c r="F19" s="9">
        <v>392</v>
      </c>
      <c r="G19" s="9"/>
      <c r="H19" s="9"/>
      <c r="I19" s="27">
        <f t="shared" si="0"/>
        <v>0</v>
      </c>
      <c r="J19" s="22">
        <f t="shared" si="1"/>
        <v>0</v>
      </c>
      <c r="K19" s="22">
        <f t="shared" si="2"/>
        <v>0</v>
      </c>
      <c r="L19" s="23">
        <f t="shared" si="3"/>
        <v>0</v>
      </c>
      <c r="M19" s="6"/>
      <c r="N19" s="13" t="e">
        <f t="shared" si="8"/>
        <v>#DIV/0!</v>
      </c>
    </row>
    <row r="20" spans="1:14" ht="15" thickBot="1">
      <c r="A20" s="21" t="s">
        <v>49</v>
      </c>
      <c r="B20" s="19" t="s">
        <v>44</v>
      </c>
      <c r="C20" s="18">
        <v>45310</v>
      </c>
      <c r="D20" s="9"/>
      <c r="E20" s="9"/>
      <c r="F20" s="9">
        <v>392</v>
      </c>
      <c r="G20" s="9"/>
      <c r="H20" s="9"/>
      <c r="I20" s="27">
        <f t="shared" si="0"/>
        <v>0</v>
      </c>
      <c r="J20" s="22">
        <f t="shared" si="1"/>
        <v>0</v>
      </c>
      <c r="K20" s="22">
        <f t="shared" si="2"/>
        <v>0</v>
      </c>
      <c r="L20" s="23">
        <f t="shared" si="3"/>
        <v>0</v>
      </c>
      <c r="M20" s="6"/>
      <c r="N20" s="13" t="e">
        <f t="shared" si="8"/>
        <v>#DIV/0!</v>
      </c>
    </row>
    <row r="21" spans="1:14" ht="15" thickBot="1">
      <c r="A21" s="21" t="s">
        <v>50</v>
      </c>
      <c r="B21" s="19" t="s">
        <v>44</v>
      </c>
      <c r="C21" s="18">
        <v>45311</v>
      </c>
      <c r="D21" s="9"/>
      <c r="E21" s="9"/>
      <c r="F21" s="9">
        <v>392</v>
      </c>
      <c r="G21" s="9"/>
      <c r="H21" s="9"/>
      <c r="I21" s="27">
        <f t="shared" si="0"/>
        <v>0</v>
      </c>
      <c r="J21" s="22">
        <f t="shared" si="1"/>
        <v>0</v>
      </c>
      <c r="K21" s="22">
        <f t="shared" si="2"/>
        <v>0</v>
      </c>
      <c r="L21" s="23">
        <f t="shared" si="3"/>
        <v>0</v>
      </c>
      <c r="M21" s="6"/>
      <c r="N21" s="13"/>
    </row>
    <row r="22" spans="1:14" ht="15" thickBot="1">
      <c r="A22" s="21" t="s">
        <v>51</v>
      </c>
      <c r="B22" s="19" t="s">
        <v>44</v>
      </c>
      <c r="C22" s="18">
        <v>45312</v>
      </c>
      <c r="D22" s="9"/>
      <c r="E22" s="9"/>
      <c r="F22" s="9">
        <v>392</v>
      </c>
      <c r="G22" s="9"/>
      <c r="H22" s="9"/>
      <c r="I22" s="27">
        <f t="shared" si="0"/>
        <v>0</v>
      </c>
      <c r="J22" s="22">
        <f t="shared" si="1"/>
        <v>0</v>
      </c>
      <c r="K22" s="22">
        <f t="shared" si="2"/>
        <v>0</v>
      </c>
      <c r="L22" s="23">
        <f t="shared" si="3"/>
        <v>0</v>
      </c>
      <c r="M22" s="6"/>
      <c r="N22" s="13" t="e">
        <f t="shared" ref="N22:N24" si="9">M22/G22</f>
        <v>#DIV/0!</v>
      </c>
    </row>
    <row r="23" spans="1:14" ht="15" thickBot="1">
      <c r="A23" s="21" t="s">
        <v>45</v>
      </c>
      <c r="B23" s="19" t="s">
        <v>44</v>
      </c>
      <c r="C23" s="18">
        <v>45313</v>
      </c>
      <c r="D23" s="9"/>
      <c r="E23" s="9"/>
      <c r="F23" s="9">
        <v>392</v>
      </c>
      <c r="G23" s="9"/>
      <c r="H23" s="9"/>
      <c r="I23" s="27">
        <f t="shared" si="0"/>
        <v>0</v>
      </c>
      <c r="J23" s="22">
        <f t="shared" si="1"/>
        <v>0</v>
      </c>
      <c r="K23" s="22">
        <f t="shared" si="2"/>
        <v>0</v>
      </c>
      <c r="L23" s="23">
        <f t="shared" si="3"/>
        <v>0</v>
      </c>
      <c r="M23" s="6"/>
      <c r="N23" s="13" t="e">
        <f t="shared" si="9"/>
        <v>#DIV/0!</v>
      </c>
    </row>
    <row r="24" spans="1:14" ht="15" thickBot="1">
      <c r="A24" s="21" t="s">
        <v>46</v>
      </c>
      <c r="B24" s="19" t="s">
        <v>44</v>
      </c>
      <c r="C24" s="18">
        <v>45314</v>
      </c>
      <c r="D24" s="9"/>
      <c r="E24" s="9"/>
      <c r="F24" s="9">
        <v>392</v>
      </c>
      <c r="G24" s="9"/>
      <c r="H24" s="9"/>
      <c r="I24" s="27">
        <f t="shared" si="0"/>
        <v>0</v>
      </c>
      <c r="J24" s="22">
        <f t="shared" si="1"/>
        <v>0</v>
      </c>
      <c r="K24" s="22">
        <f t="shared" si="2"/>
        <v>0</v>
      </c>
      <c r="L24" s="23">
        <f t="shared" si="3"/>
        <v>0</v>
      </c>
      <c r="M24" s="6"/>
      <c r="N24" s="13" t="e">
        <f t="shared" si="9"/>
        <v>#DIV/0!</v>
      </c>
    </row>
    <row r="25" spans="1:14" ht="15" thickBot="1">
      <c r="A25" s="21" t="s">
        <v>47</v>
      </c>
      <c r="B25" s="19" t="s">
        <v>44</v>
      </c>
      <c r="C25" s="18">
        <v>45315</v>
      </c>
      <c r="D25" s="9"/>
      <c r="E25" s="9"/>
      <c r="F25" s="9">
        <v>392</v>
      </c>
      <c r="G25" s="9"/>
      <c r="H25" s="9"/>
      <c r="I25" s="27">
        <f t="shared" si="0"/>
        <v>0</v>
      </c>
      <c r="J25" s="22">
        <f t="shared" si="1"/>
        <v>0</v>
      </c>
      <c r="K25" s="22">
        <f t="shared" si="2"/>
        <v>0</v>
      </c>
      <c r="L25" s="23">
        <f t="shared" si="3"/>
        <v>0</v>
      </c>
      <c r="M25" s="6"/>
      <c r="N25" s="13"/>
    </row>
    <row r="26" spans="1:14" ht="15" thickBot="1">
      <c r="A26" s="21" t="s">
        <v>48</v>
      </c>
      <c r="B26" s="19" t="s">
        <v>44</v>
      </c>
      <c r="C26" s="18">
        <v>45316</v>
      </c>
      <c r="D26" s="9"/>
      <c r="E26" s="9"/>
      <c r="F26" s="9">
        <v>392</v>
      </c>
      <c r="G26" s="9"/>
      <c r="H26" s="9"/>
      <c r="I26" s="27">
        <f t="shared" si="0"/>
        <v>0</v>
      </c>
      <c r="J26" s="22">
        <f t="shared" si="1"/>
        <v>0</v>
      </c>
      <c r="K26" s="22">
        <f t="shared" si="2"/>
        <v>0</v>
      </c>
      <c r="L26" s="23">
        <f t="shared" si="3"/>
        <v>0</v>
      </c>
      <c r="M26" s="6"/>
      <c r="N26" s="13" t="e">
        <f t="shared" ref="N26:N28" si="10">M26/G26</f>
        <v>#DIV/0!</v>
      </c>
    </row>
    <row r="27" spans="1:14" ht="15" thickBot="1">
      <c r="A27" s="21" t="s">
        <v>49</v>
      </c>
      <c r="B27" s="19" t="s">
        <v>44</v>
      </c>
      <c r="C27" s="18">
        <v>45317</v>
      </c>
      <c r="D27" s="9"/>
      <c r="E27" s="9"/>
      <c r="F27" s="9">
        <v>392</v>
      </c>
      <c r="G27" s="9"/>
      <c r="H27" s="9"/>
      <c r="I27" s="27">
        <f t="shared" si="0"/>
        <v>0</v>
      </c>
      <c r="J27" s="22">
        <f t="shared" si="1"/>
        <v>0</v>
      </c>
      <c r="K27" s="22">
        <f t="shared" si="2"/>
        <v>0</v>
      </c>
      <c r="L27" s="23">
        <f t="shared" si="3"/>
        <v>0</v>
      </c>
      <c r="M27" s="6"/>
      <c r="N27" s="13" t="e">
        <f t="shared" si="10"/>
        <v>#DIV/0!</v>
      </c>
    </row>
    <row r="28" spans="1:14" ht="15" thickBot="1">
      <c r="A28" s="21" t="s">
        <v>50</v>
      </c>
      <c r="B28" s="19" t="s">
        <v>44</v>
      </c>
      <c r="C28" s="18">
        <v>45318</v>
      </c>
      <c r="D28" s="9"/>
      <c r="E28" s="9"/>
      <c r="F28" s="9">
        <v>392</v>
      </c>
      <c r="G28" s="9">
        <v>254</v>
      </c>
      <c r="H28" s="9">
        <v>166</v>
      </c>
      <c r="I28" s="27">
        <f t="shared" si="0"/>
        <v>141.1</v>
      </c>
      <c r="J28" s="22">
        <f t="shared" si="1"/>
        <v>227</v>
      </c>
      <c r="K28" s="22">
        <f t="shared" si="2"/>
        <v>395.1</v>
      </c>
      <c r="L28" s="23">
        <f t="shared" si="3"/>
        <v>368.1</v>
      </c>
      <c r="M28" s="6">
        <v>27</v>
      </c>
      <c r="N28" s="13">
        <f t="shared" si="10"/>
        <v>0.1062992125984252</v>
      </c>
    </row>
    <row r="29" spans="1:14" ht="15" thickBot="1">
      <c r="A29" s="21" t="s">
        <v>51</v>
      </c>
      <c r="B29" s="19" t="s">
        <v>44</v>
      </c>
      <c r="C29" s="18">
        <v>45319</v>
      </c>
      <c r="D29" s="9"/>
      <c r="E29" s="9"/>
      <c r="F29" s="9">
        <v>392</v>
      </c>
      <c r="G29" s="9"/>
      <c r="H29" s="9"/>
      <c r="I29" s="27">
        <f t="shared" si="0"/>
        <v>0</v>
      </c>
      <c r="J29" s="22">
        <f t="shared" si="1"/>
        <v>0</v>
      </c>
      <c r="K29" s="22">
        <f t="shared" si="2"/>
        <v>0</v>
      </c>
      <c r="L29" s="23">
        <f t="shared" si="3"/>
        <v>0</v>
      </c>
      <c r="M29" s="6"/>
      <c r="N29" s="13"/>
    </row>
    <row r="30" spans="1:14" ht="15" thickBot="1">
      <c r="A30" s="21" t="s">
        <v>45</v>
      </c>
      <c r="B30" s="19" t="s">
        <v>44</v>
      </c>
      <c r="C30" s="18">
        <v>45320</v>
      </c>
      <c r="D30" s="9"/>
      <c r="E30" s="9"/>
      <c r="F30" s="9">
        <v>392</v>
      </c>
      <c r="G30" s="9">
        <v>254</v>
      </c>
      <c r="H30" s="9">
        <v>166</v>
      </c>
      <c r="I30" s="27">
        <f t="shared" si="0"/>
        <v>141.1</v>
      </c>
      <c r="J30" s="22">
        <f t="shared" si="1"/>
        <v>233</v>
      </c>
      <c r="K30" s="22">
        <f t="shared" si="2"/>
        <v>395.1</v>
      </c>
      <c r="L30" s="23">
        <f t="shared" si="3"/>
        <v>374.1</v>
      </c>
      <c r="M30" s="6">
        <v>21</v>
      </c>
      <c r="N30" s="13">
        <f t="shared" ref="N30:N32" si="11">M30/G30</f>
        <v>8.2677165354330714E-2</v>
      </c>
    </row>
    <row r="31" spans="1:14" ht="15" thickBot="1">
      <c r="A31" s="21" t="s">
        <v>46</v>
      </c>
      <c r="B31" s="19" t="s">
        <v>44</v>
      </c>
      <c r="C31" s="18">
        <v>45321</v>
      </c>
      <c r="D31" s="9"/>
      <c r="E31" s="9"/>
      <c r="F31" s="9">
        <v>392</v>
      </c>
      <c r="G31" s="9">
        <v>254</v>
      </c>
      <c r="H31" s="9">
        <v>177</v>
      </c>
      <c r="I31" s="27">
        <f t="shared" si="0"/>
        <v>150.44999999999999</v>
      </c>
      <c r="J31" s="22">
        <f t="shared" si="1"/>
        <v>237</v>
      </c>
      <c r="K31" s="22">
        <f t="shared" si="2"/>
        <v>404.45</v>
      </c>
      <c r="L31" s="23">
        <f t="shared" si="3"/>
        <v>387.45</v>
      </c>
      <c r="M31" s="6">
        <v>17</v>
      </c>
      <c r="N31" s="13">
        <f t="shared" si="11"/>
        <v>6.6929133858267723E-2</v>
      </c>
    </row>
    <row r="32" spans="1:14" ht="15" thickBot="1">
      <c r="A32" s="21" t="s">
        <v>47</v>
      </c>
      <c r="B32" s="19" t="s">
        <v>44</v>
      </c>
      <c r="C32" s="18">
        <v>45322</v>
      </c>
      <c r="D32" s="9"/>
      <c r="E32" s="9"/>
      <c r="F32" s="9">
        <v>392</v>
      </c>
      <c r="G32" s="9">
        <v>254</v>
      </c>
      <c r="H32" s="9">
        <v>171</v>
      </c>
      <c r="I32" s="27">
        <f t="shared" si="0"/>
        <v>145.35</v>
      </c>
      <c r="J32" s="22">
        <f t="shared" si="1"/>
        <v>234</v>
      </c>
      <c r="K32" s="22">
        <f t="shared" si="2"/>
        <v>399.35</v>
      </c>
      <c r="L32" s="23">
        <f t="shared" si="3"/>
        <v>379.35</v>
      </c>
      <c r="M32" s="6">
        <v>20</v>
      </c>
      <c r="N32" s="13">
        <f t="shared" si="11"/>
        <v>7.874015748031496E-2</v>
      </c>
    </row>
    <row r="33" spans="1:14" ht="15" thickBot="1">
      <c r="A33" s="21" t="s">
        <v>48</v>
      </c>
      <c r="B33" s="19" t="s">
        <v>34</v>
      </c>
      <c r="C33" s="18">
        <v>45323</v>
      </c>
      <c r="D33" s="9"/>
      <c r="E33" s="9"/>
      <c r="F33" s="12">
        <v>362</v>
      </c>
      <c r="G33" s="11">
        <v>267</v>
      </c>
      <c r="H33" s="9">
        <v>179</v>
      </c>
      <c r="I33" s="27">
        <f t="shared" si="0"/>
        <v>152.15</v>
      </c>
      <c r="J33" s="22">
        <f t="shared" si="1"/>
        <v>249</v>
      </c>
      <c r="K33" s="22">
        <f t="shared" si="2"/>
        <v>419.15</v>
      </c>
      <c r="L33" s="23">
        <f t="shared" si="3"/>
        <v>401.15</v>
      </c>
      <c r="M33" s="6">
        <v>18</v>
      </c>
      <c r="N33" s="13">
        <f t="shared" ref="N33:N56" si="12">M33/G33</f>
        <v>6.741573033707865E-2</v>
      </c>
    </row>
    <row r="34" spans="1:14" ht="15" thickBot="1">
      <c r="A34" s="21" t="s">
        <v>49</v>
      </c>
      <c r="B34" s="19" t="s">
        <v>34</v>
      </c>
      <c r="C34" s="18">
        <v>45324</v>
      </c>
      <c r="D34" s="9"/>
      <c r="E34" s="9"/>
      <c r="F34" s="12">
        <v>362</v>
      </c>
      <c r="G34" s="11">
        <v>267</v>
      </c>
      <c r="H34" s="9">
        <v>165</v>
      </c>
      <c r="I34" s="27">
        <f t="shared" si="0"/>
        <v>140.25</v>
      </c>
      <c r="J34" s="22">
        <f t="shared" si="1"/>
        <v>249</v>
      </c>
      <c r="K34" s="22">
        <f t="shared" si="2"/>
        <v>407.25</v>
      </c>
      <c r="L34" s="23">
        <f t="shared" si="3"/>
        <v>389.25</v>
      </c>
      <c r="M34" s="6">
        <v>18</v>
      </c>
      <c r="N34" s="13">
        <f t="shared" si="12"/>
        <v>6.741573033707865E-2</v>
      </c>
    </row>
    <row r="35" spans="1:14" ht="15" thickBot="1">
      <c r="A35" s="21" t="s">
        <v>50</v>
      </c>
      <c r="B35" s="19" t="s">
        <v>34</v>
      </c>
      <c r="C35" s="18">
        <v>45325</v>
      </c>
      <c r="D35" s="9"/>
      <c r="E35" s="9"/>
      <c r="F35" s="12">
        <v>362</v>
      </c>
      <c r="G35" s="11">
        <v>267</v>
      </c>
      <c r="H35" s="9">
        <v>183</v>
      </c>
      <c r="I35" s="27">
        <f t="shared" si="0"/>
        <v>155.54999999999998</v>
      </c>
      <c r="J35" s="22">
        <f t="shared" si="1"/>
        <v>248</v>
      </c>
      <c r="K35" s="22">
        <f t="shared" si="2"/>
        <v>422.54999999999995</v>
      </c>
      <c r="L35" s="23">
        <f t="shared" si="3"/>
        <v>403.54999999999995</v>
      </c>
      <c r="M35" s="6">
        <v>19</v>
      </c>
      <c r="N35" s="13">
        <f t="shared" si="12"/>
        <v>7.116104868913857E-2</v>
      </c>
    </row>
    <row r="36" spans="1:14" ht="15" thickBot="1">
      <c r="A36" s="21" t="s">
        <v>51</v>
      </c>
      <c r="B36" s="19" t="s">
        <v>34</v>
      </c>
      <c r="C36" s="18">
        <v>45326</v>
      </c>
      <c r="D36" s="9"/>
      <c r="E36" s="9"/>
      <c r="F36" s="12">
        <v>362</v>
      </c>
      <c r="G36" s="9"/>
      <c r="H36" s="9"/>
      <c r="I36" s="27">
        <f t="shared" si="0"/>
        <v>0</v>
      </c>
      <c r="J36" s="22">
        <f t="shared" si="1"/>
        <v>0</v>
      </c>
      <c r="K36" s="22">
        <f t="shared" si="2"/>
        <v>0</v>
      </c>
      <c r="L36" s="23">
        <f t="shared" si="3"/>
        <v>0</v>
      </c>
      <c r="M36" s="6"/>
      <c r="N36" s="13"/>
    </row>
    <row r="37" spans="1:14" ht="15" thickBot="1">
      <c r="A37" s="21" t="s">
        <v>45</v>
      </c>
      <c r="B37" s="19" t="s">
        <v>34</v>
      </c>
      <c r="C37" s="18">
        <v>45327</v>
      </c>
      <c r="D37" s="9"/>
      <c r="E37" s="9"/>
      <c r="F37" s="12">
        <v>362</v>
      </c>
      <c r="G37" s="11">
        <v>267</v>
      </c>
      <c r="H37" s="9">
        <v>184</v>
      </c>
      <c r="I37" s="27">
        <f t="shared" si="0"/>
        <v>156.4</v>
      </c>
      <c r="J37" s="22">
        <f t="shared" si="1"/>
        <v>237</v>
      </c>
      <c r="K37" s="22">
        <f t="shared" si="2"/>
        <v>423.4</v>
      </c>
      <c r="L37" s="23">
        <f t="shared" si="3"/>
        <v>393.4</v>
      </c>
      <c r="M37" s="6">
        <v>30</v>
      </c>
      <c r="N37" s="13">
        <f t="shared" si="12"/>
        <v>0.11235955056179775</v>
      </c>
    </row>
    <row r="38" spans="1:14" ht="15" thickBot="1">
      <c r="A38" s="21" t="s">
        <v>46</v>
      </c>
      <c r="B38" s="19" t="s">
        <v>34</v>
      </c>
      <c r="C38" s="18">
        <v>45328</v>
      </c>
      <c r="D38" s="9"/>
      <c r="E38" s="9"/>
      <c r="F38" s="12">
        <v>362</v>
      </c>
      <c r="G38" s="11">
        <v>267</v>
      </c>
      <c r="H38" s="9">
        <v>188</v>
      </c>
      <c r="I38" s="27">
        <f t="shared" si="0"/>
        <v>159.79999999999998</v>
      </c>
      <c r="J38" s="22">
        <f t="shared" si="1"/>
        <v>246</v>
      </c>
      <c r="K38" s="22">
        <f t="shared" si="2"/>
        <v>426.79999999999995</v>
      </c>
      <c r="L38" s="23">
        <f t="shared" si="3"/>
        <v>405.79999999999995</v>
      </c>
      <c r="M38" s="6">
        <v>21</v>
      </c>
      <c r="N38" s="13">
        <f t="shared" si="12"/>
        <v>7.8651685393258425E-2</v>
      </c>
    </row>
    <row r="39" spans="1:14" ht="15" thickBot="1">
      <c r="A39" s="21" t="s">
        <v>47</v>
      </c>
      <c r="B39" s="19" t="s">
        <v>34</v>
      </c>
      <c r="C39" s="18">
        <v>45329</v>
      </c>
      <c r="D39" s="9"/>
      <c r="E39" s="9"/>
      <c r="F39" s="12">
        <v>362</v>
      </c>
      <c r="G39" s="11">
        <v>267</v>
      </c>
      <c r="H39" s="9">
        <v>186</v>
      </c>
      <c r="I39" s="27">
        <f t="shared" si="0"/>
        <v>158.1</v>
      </c>
      <c r="J39" s="22">
        <f t="shared" si="1"/>
        <v>248</v>
      </c>
      <c r="K39" s="22">
        <f t="shared" si="2"/>
        <v>425.1</v>
      </c>
      <c r="L39" s="23">
        <f t="shared" si="3"/>
        <v>406.1</v>
      </c>
      <c r="M39" s="6">
        <v>19</v>
      </c>
      <c r="N39" s="13">
        <f t="shared" si="12"/>
        <v>7.116104868913857E-2</v>
      </c>
    </row>
    <row r="40" spans="1:14" ht="15" thickBot="1">
      <c r="A40" s="21" t="s">
        <v>48</v>
      </c>
      <c r="B40" s="19" t="s">
        <v>34</v>
      </c>
      <c r="C40" s="18">
        <v>45330</v>
      </c>
      <c r="D40" s="9"/>
      <c r="E40" s="9"/>
      <c r="F40" s="12">
        <v>362</v>
      </c>
      <c r="G40" s="11">
        <v>267</v>
      </c>
      <c r="H40" s="9">
        <v>180</v>
      </c>
      <c r="I40" s="27">
        <f t="shared" si="0"/>
        <v>153</v>
      </c>
      <c r="J40" s="22">
        <f t="shared" si="1"/>
        <v>243</v>
      </c>
      <c r="K40" s="22">
        <f t="shared" si="2"/>
        <v>420</v>
      </c>
      <c r="L40" s="23">
        <f t="shared" si="3"/>
        <v>396</v>
      </c>
      <c r="M40" s="6">
        <v>24</v>
      </c>
      <c r="N40" s="13">
        <f t="shared" si="12"/>
        <v>8.98876404494382E-2</v>
      </c>
    </row>
    <row r="41" spans="1:14" ht="15" thickBot="1">
      <c r="A41" s="21" t="s">
        <v>49</v>
      </c>
      <c r="B41" s="19" t="s">
        <v>34</v>
      </c>
      <c r="C41" s="18">
        <v>45331</v>
      </c>
      <c r="D41" s="9"/>
      <c r="E41" s="9"/>
      <c r="F41" s="12">
        <v>362</v>
      </c>
      <c r="G41" s="11">
        <v>267</v>
      </c>
      <c r="H41" s="9">
        <v>186</v>
      </c>
      <c r="I41" s="27">
        <f t="shared" si="0"/>
        <v>158.1</v>
      </c>
      <c r="J41" s="22">
        <f t="shared" si="1"/>
        <v>243</v>
      </c>
      <c r="K41" s="22">
        <f t="shared" si="2"/>
        <v>425.1</v>
      </c>
      <c r="L41" s="23">
        <f t="shared" si="3"/>
        <v>401.1</v>
      </c>
      <c r="M41" s="6">
        <v>24</v>
      </c>
      <c r="N41" s="13">
        <f t="shared" si="12"/>
        <v>8.98876404494382E-2</v>
      </c>
    </row>
    <row r="42" spans="1:14" ht="15" thickBot="1">
      <c r="A42" s="21" t="s">
        <v>50</v>
      </c>
      <c r="B42" s="19" t="s">
        <v>34</v>
      </c>
      <c r="C42" s="18">
        <v>45332</v>
      </c>
      <c r="D42" s="9"/>
      <c r="E42" s="9"/>
      <c r="F42" s="12">
        <v>362</v>
      </c>
      <c r="G42" s="11">
        <v>267</v>
      </c>
      <c r="H42" s="9">
        <v>182</v>
      </c>
      <c r="I42" s="27">
        <f t="shared" si="0"/>
        <v>154.69999999999999</v>
      </c>
      <c r="J42" s="22">
        <f t="shared" si="1"/>
        <v>239</v>
      </c>
      <c r="K42" s="22">
        <f t="shared" si="2"/>
        <v>421.7</v>
      </c>
      <c r="L42" s="23">
        <f t="shared" si="3"/>
        <v>393.7</v>
      </c>
      <c r="M42" s="6">
        <v>28</v>
      </c>
      <c r="N42" s="13">
        <f t="shared" si="12"/>
        <v>0.10486891385767791</v>
      </c>
    </row>
    <row r="43" spans="1:14" ht="15" thickBot="1">
      <c r="A43" s="21" t="s">
        <v>51</v>
      </c>
      <c r="B43" s="19" t="s">
        <v>34</v>
      </c>
      <c r="C43" s="18">
        <v>45333</v>
      </c>
      <c r="D43" s="9"/>
      <c r="E43" s="9"/>
      <c r="F43" s="12">
        <v>362</v>
      </c>
      <c r="G43" s="9"/>
      <c r="H43" s="9">
        <v>0</v>
      </c>
      <c r="I43" s="27">
        <f t="shared" si="0"/>
        <v>0</v>
      </c>
      <c r="J43" s="22">
        <f t="shared" si="1"/>
        <v>0</v>
      </c>
      <c r="K43" s="22">
        <f t="shared" si="2"/>
        <v>0</v>
      </c>
      <c r="L43" s="23">
        <f t="shared" si="3"/>
        <v>0</v>
      </c>
      <c r="M43" s="6"/>
      <c r="N43" s="13"/>
    </row>
    <row r="44" spans="1:14" ht="15" thickBot="1">
      <c r="A44" s="21" t="s">
        <v>45</v>
      </c>
      <c r="B44" s="19" t="s">
        <v>34</v>
      </c>
      <c r="C44" s="18">
        <v>45334</v>
      </c>
      <c r="D44" s="9"/>
      <c r="E44" s="9"/>
      <c r="F44" s="12">
        <v>362</v>
      </c>
      <c r="G44" s="11">
        <v>267</v>
      </c>
      <c r="H44" s="9">
        <v>180</v>
      </c>
      <c r="I44" s="27">
        <f t="shared" si="0"/>
        <v>153</v>
      </c>
      <c r="J44" s="22">
        <f t="shared" ref="J44:J58" si="13">G44-M44</f>
        <v>237</v>
      </c>
      <c r="K44" s="22">
        <f t="shared" si="2"/>
        <v>420</v>
      </c>
      <c r="L44" s="23">
        <f t="shared" si="3"/>
        <v>390</v>
      </c>
      <c r="M44" s="6">
        <v>30</v>
      </c>
      <c r="N44" s="13">
        <f t="shared" si="12"/>
        <v>0.11235955056179775</v>
      </c>
    </row>
    <row r="45" spans="1:14" ht="15" thickBot="1">
      <c r="A45" s="21" t="s">
        <v>46</v>
      </c>
      <c r="B45" s="19" t="s">
        <v>34</v>
      </c>
      <c r="C45" s="18">
        <v>45335</v>
      </c>
      <c r="D45" s="9"/>
      <c r="E45" s="9"/>
      <c r="F45" s="12">
        <v>362</v>
      </c>
      <c r="G45" s="11">
        <v>267</v>
      </c>
      <c r="H45" s="9">
        <v>189</v>
      </c>
      <c r="I45" s="27">
        <f t="shared" si="0"/>
        <v>160.65</v>
      </c>
      <c r="J45" s="22">
        <f t="shared" si="13"/>
        <v>234</v>
      </c>
      <c r="K45" s="22">
        <f t="shared" si="2"/>
        <v>427.65</v>
      </c>
      <c r="L45" s="23">
        <f t="shared" si="3"/>
        <v>394.65</v>
      </c>
      <c r="M45" s="6">
        <v>33</v>
      </c>
      <c r="N45" s="13">
        <f t="shared" si="12"/>
        <v>0.12359550561797752</v>
      </c>
    </row>
    <row r="46" spans="1:14" ht="15" thickBot="1">
      <c r="A46" s="21" t="s">
        <v>47</v>
      </c>
      <c r="B46" s="19" t="s">
        <v>34</v>
      </c>
      <c r="C46" s="18">
        <v>45336</v>
      </c>
      <c r="D46" s="9"/>
      <c r="E46" s="9"/>
      <c r="F46" s="12">
        <v>362</v>
      </c>
      <c r="G46" s="11">
        <v>267</v>
      </c>
      <c r="H46" s="9">
        <v>189</v>
      </c>
      <c r="I46" s="27">
        <f t="shared" si="0"/>
        <v>160.65</v>
      </c>
      <c r="J46" s="22">
        <f t="shared" si="13"/>
        <v>234</v>
      </c>
      <c r="K46" s="22">
        <f t="shared" si="2"/>
        <v>427.65</v>
      </c>
      <c r="L46" s="23">
        <f t="shared" si="3"/>
        <v>394.65</v>
      </c>
      <c r="M46" s="6">
        <v>33</v>
      </c>
      <c r="N46" s="13">
        <f t="shared" si="12"/>
        <v>0.12359550561797752</v>
      </c>
    </row>
    <row r="47" spans="1:14" ht="15" thickBot="1">
      <c r="A47" s="21" t="s">
        <v>48</v>
      </c>
      <c r="B47" s="19" t="s">
        <v>34</v>
      </c>
      <c r="C47" s="18">
        <v>45337</v>
      </c>
      <c r="D47" s="9"/>
      <c r="E47" s="9"/>
      <c r="F47" s="12">
        <v>362</v>
      </c>
      <c r="G47" s="11">
        <v>267</v>
      </c>
      <c r="H47" s="9">
        <v>192</v>
      </c>
      <c r="I47" s="27">
        <f t="shared" si="0"/>
        <v>163.19999999999999</v>
      </c>
      <c r="J47" s="22">
        <f t="shared" si="13"/>
        <v>236</v>
      </c>
      <c r="K47" s="22">
        <f t="shared" si="2"/>
        <v>430.2</v>
      </c>
      <c r="L47" s="23">
        <f t="shared" si="3"/>
        <v>399.2</v>
      </c>
      <c r="M47" s="6">
        <v>31</v>
      </c>
      <c r="N47" s="13">
        <f t="shared" si="12"/>
        <v>0.11610486891385768</v>
      </c>
    </row>
    <row r="48" spans="1:14" ht="15" thickBot="1">
      <c r="A48" s="21" t="s">
        <v>49</v>
      </c>
      <c r="B48" s="19" t="s">
        <v>34</v>
      </c>
      <c r="C48" s="18">
        <v>45338</v>
      </c>
      <c r="D48" s="9"/>
      <c r="E48" s="9"/>
      <c r="F48" s="12">
        <v>362</v>
      </c>
      <c r="G48" s="11">
        <v>267</v>
      </c>
      <c r="H48" s="9">
        <v>187</v>
      </c>
      <c r="I48" s="27">
        <f t="shared" si="0"/>
        <v>158.94999999999999</v>
      </c>
      <c r="J48" s="22">
        <f t="shared" si="13"/>
        <v>229</v>
      </c>
      <c r="K48" s="22">
        <f t="shared" si="2"/>
        <v>425.95</v>
      </c>
      <c r="L48" s="23">
        <f t="shared" si="3"/>
        <v>387.95</v>
      </c>
      <c r="M48" s="6">
        <v>38</v>
      </c>
      <c r="N48" s="13">
        <f t="shared" si="12"/>
        <v>0.14232209737827714</v>
      </c>
    </row>
    <row r="49" spans="1:19" ht="15" thickBot="1">
      <c r="A49" s="21" t="s">
        <v>50</v>
      </c>
      <c r="B49" s="19" t="s">
        <v>34</v>
      </c>
      <c r="C49" s="18">
        <v>45339</v>
      </c>
      <c r="D49" s="9"/>
      <c r="E49" s="9"/>
      <c r="F49" s="12">
        <v>362</v>
      </c>
      <c r="G49" s="11">
        <v>267</v>
      </c>
      <c r="H49" s="9">
        <v>186</v>
      </c>
      <c r="I49" s="27">
        <f t="shared" si="0"/>
        <v>158.1</v>
      </c>
      <c r="J49" s="22">
        <f t="shared" si="13"/>
        <v>226</v>
      </c>
      <c r="K49" s="22">
        <f t="shared" si="2"/>
        <v>425.1</v>
      </c>
      <c r="L49" s="23">
        <f t="shared" si="3"/>
        <v>384.1</v>
      </c>
      <c r="M49" s="6">
        <v>41</v>
      </c>
      <c r="N49" s="13">
        <f t="shared" si="12"/>
        <v>0.15355805243445692</v>
      </c>
    </row>
    <row r="50" spans="1:19" ht="15" thickBot="1">
      <c r="A50" s="21" t="s">
        <v>51</v>
      </c>
      <c r="B50" s="19" t="s">
        <v>34</v>
      </c>
      <c r="C50" s="18">
        <v>45340</v>
      </c>
      <c r="D50" s="9"/>
      <c r="E50" s="9"/>
      <c r="F50" s="12">
        <v>362</v>
      </c>
      <c r="G50" s="9"/>
      <c r="H50" s="9">
        <v>0</v>
      </c>
      <c r="I50" s="27">
        <f t="shared" si="0"/>
        <v>0</v>
      </c>
      <c r="J50" s="22">
        <f t="shared" si="13"/>
        <v>0</v>
      </c>
      <c r="K50" s="22">
        <f t="shared" si="2"/>
        <v>0</v>
      </c>
      <c r="L50" s="23">
        <f t="shared" si="3"/>
        <v>0</v>
      </c>
      <c r="M50" s="6"/>
      <c r="N50" s="13"/>
    </row>
    <row r="51" spans="1:19" ht="15" thickBot="1">
      <c r="A51" s="21" t="s">
        <v>45</v>
      </c>
      <c r="B51" s="19" t="s">
        <v>34</v>
      </c>
      <c r="C51" s="18">
        <v>45341</v>
      </c>
      <c r="D51" s="9"/>
      <c r="E51" s="9"/>
      <c r="F51" s="12">
        <v>362</v>
      </c>
      <c r="G51" s="11">
        <v>267</v>
      </c>
      <c r="H51" s="9">
        <v>181</v>
      </c>
      <c r="I51" s="27">
        <f t="shared" si="0"/>
        <v>153.85</v>
      </c>
      <c r="J51" s="22">
        <f t="shared" si="13"/>
        <v>224</v>
      </c>
      <c r="K51" s="22">
        <f t="shared" si="2"/>
        <v>420.85</v>
      </c>
      <c r="L51" s="23">
        <f t="shared" si="3"/>
        <v>377.85</v>
      </c>
      <c r="M51" s="6">
        <v>43</v>
      </c>
      <c r="N51" s="13">
        <f t="shared" si="12"/>
        <v>0.16104868913857678</v>
      </c>
    </row>
    <row r="52" spans="1:19" ht="15" thickBot="1">
      <c r="A52" s="21" t="s">
        <v>46</v>
      </c>
      <c r="B52" s="19" t="s">
        <v>34</v>
      </c>
      <c r="C52" s="18">
        <v>45342</v>
      </c>
      <c r="D52" s="9"/>
      <c r="E52" s="9"/>
      <c r="F52" s="12">
        <v>362</v>
      </c>
      <c r="G52" s="11">
        <v>267</v>
      </c>
      <c r="H52" s="9">
        <v>171</v>
      </c>
      <c r="I52" s="27">
        <f t="shared" si="0"/>
        <v>145.35</v>
      </c>
      <c r="J52" s="22">
        <f t="shared" si="13"/>
        <v>236</v>
      </c>
      <c r="K52" s="22">
        <f t="shared" si="2"/>
        <v>412.35</v>
      </c>
      <c r="L52" s="23">
        <f t="shared" si="3"/>
        <v>381.35</v>
      </c>
      <c r="M52" s="6">
        <v>31</v>
      </c>
      <c r="N52" s="13">
        <f t="shared" si="12"/>
        <v>0.11610486891385768</v>
      </c>
    </row>
    <row r="53" spans="1:19" ht="15" thickBot="1">
      <c r="A53" s="21" t="s">
        <v>47</v>
      </c>
      <c r="B53" s="19" t="s">
        <v>34</v>
      </c>
      <c r="C53" s="18">
        <v>45343</v>
      </c>
      <c r="D53" s="9"/>
      <c r="E53" s="9"/>
      <c r="F53" s="12">
        <v>362</v>
      </c>
      <c r="G53" s="11">
        <v>267</v>
      </c>
      <c r="H53" s="9">
        <v>187</v>
      </c>
      <c r="I53" s="27">
        <f t="shared" si="0"/>
        <v>158.94999999999999</v>
      </c>
      <c r="J53" s="22">
        <f t="shared" si="13"/>
        <v>237</v>
      </c>
      <c r="K53" s="22">
        <f t="shared" si="2"/>
        <v>425.95</v>
      </c>
      <c r="L53" s="23">
        <f t="shared" si="3"/>
        <v>395.95</v>
      </c>
      <c r="M53" s="6">
        <v>30</v>
      </c>
      <c r="N53" s="13">
        <f t="shared" si="12"/>
        <v>0.11235955056179775</v>
      </c>
    </row>
    <row r="54" spans="1:19" ht="15" thickBot="1">
      <c r="A54" s="21" t="s">
        <v>48</v>
      </c>
      <c r="B54" s="19" t="s">
        <v>34</v>
      </c>
      <c r="C54" s="18">
        <v>45344</v>
      </c>
      <c r="D54" s="9"/>
      <c r="E54" s="9"/>
      <c r="F54" s="12">
        <v>362</v>
      </c>
      <c r="G54" s="11">
        <v>267</v>
      </c>
      <c r="H54" s="9">
        <v>187</v>
      </c>
      <c r="I54" s="27">
        <f t="shared" si="0"/>
        <v>158.94999999999999</v>
      </c>
      <c r="J54" s="22">
        <f t="shared" si="13"/>
        <v>237</v>
      </c>
      <c r="K54" s="22">
        <f t="shared" si="2"/>
        <v>425.95</v>
      </c>
      <c r="L54" s="23">
        <f t="shared" si="3"/>
        <v>395.95</v>
      </c>
      <c r="M54" s="6">
        <v>30</v>
      </c>
      <c r="N54" s="13">
        <f t="shared" si="12"/>
        <v>0.11235955056179775</v>
      </c>
    </row>
    <row r="55" spans="1:19" ht="15" thickBot="1">
      <c r="A55" s="21" t="s">
        <v>49</v>
      </c>
      <c r="B55" s="19" t="s">
        <v>34</v>
      </c>
      <c r="C55" s="18">
        <v>45345</v>
      </c>
      <c r="D55" s="9"/>
      <c r="E55" s="9"/>
      <c r="F55" s="12">
        <v>362</v>
      </c>
      <c r="G55" s="11">
        <v>267</v>
      </c>
      <c r="H55" s="9">
        <v>193</v>
      </c>
      <c r="I55" s="27">
        <f t="shared" si="0"/>
        <v>164.04999999999998</v>
      </c>
      <c r="J55" s="22">
        <f t="shared" si="13"/>
        <v>236</v>
      </c>
      <c r="K55" s="22">
        <f t="shared" si="2"/>
        <v>431.04999999999995</v>
      </c>
      <c r="L55" s="23">
        <f t="shared" si="3"/>
        <v>400.04999999999995</v>
      </c>
      <c r="M55" s="6">
        <v>31</v>
      </c>
      <c r="N55" s="13">
        <f t="shared" si="12"/>
        <v>0.11610486891385768</v>
      </c>
    </row>
    <row r="56" spans="1:19" ht="15" thickBot="1">
      <c r="A56" s="21" t="s">
        <v>50</v>
      </c>
      <c r="B56" s="6" t="s">
        <v>34</v>
      </c>
      <c r="C56" s="7">
        <v>45346</v>
      </c>
      <c r="D56" s="10"/>
      <c r="E56" s="11"/>
      <c r="F56" s="12">
        <v>362</v>
      </c>
      <c r="G56" s="11">
        <v>267</v>
      </c>
      <c r="H56" s="11">
        <v>194</v>
      </c>
      <c r="I56" s="27">
        <f t="shared" si="0"/>
        <v>164.9</v>
      </c>
      <c r="J56" s="22">
        <f t="shared" si="13"/>
        <v>222</v>
      </c>
      <c r="K56" s="22">
        <f t="shared" si="2"/>
        <v>431.9</v>
      </c>
      <c r="L56" s="23">
        <f t="shared" ref="L56:L81" si="14">K56-M56</f>
        <v>386.9</v>
      </c>
      <c r="M56" s="8">
        <v>45</v>
      </c>
      <c r="N56" s="13">
        <f t="shared" si="12"/>
        <v>0.16853932584269662</v>
      </c>
      <c r="P56" s="17"/>
      <c r="Q56" s="24"/>
      <c r="R56" s="25"/>
      <c r="S56" s="24"/>
    </row>
    <row r="57" spans="1:19" ht="15" thickBot="1">
      <c r="A57" s="21" t="s">
        <v>51</v>
      </c>
      <c r="B57" s="19" t="s">
        <v>34</v>
      </c>
      <c r="C57" s="18">
        <v>45347</v>
      </c>
      <c r="D57" s="10"/>
      <c r="E57" s="11"/>
      <c r="F57" s="12"/>
      <c r="G57" s="11"/>
      <c r="H57" s="11"/>
      <c r="I57" s="27">
        <f t="shared" si="0"/>
        <v>0</v>
      </c>
      <c r="J57" s="22">
        <f t="shared" si="13"/>
        <v>0</v>
      </c>
      <c r="K57" s="22">
        <f t="shared" si="2"/>
        <v>0</v>
      </c>
      <c r="L57" s="23">
        <f t="shared" si="14"/>
        <v>0</v>
      </c>
      <c r="M57" s="8"/>
      <c r="N57" s="13"/>
      <c r="P57" s="17"/>
      <c r="Q57" s="24"/>
      <c r="R57" s="25"/>
      <c r="S57" s="24"/>
    </row>
    <row r="58" spans="1:19" ht="15" thickBot="1">
      <c r="A58" s="21" t="s">
        <v>45</v>
      </c>
      <c r="B58" s="14" t="s">
        <v>34</v>
      </c>
      <c r="C58" s="7">
        <v>45348</v>
      </c>
      <c r="D58" s="5"/>
      <c r="E58" s="5"/>
      <c r="F58" s="12">
        <v>362</v>
      </c>
      <c r="G58" s="11">
        <v>267</v>
      </c>
      <c r="H58" s="12">
        <v>174</v>
      </c>
      <c r="I58" s="27">
        <f t="shared" si="0"/>
        <v>147.9</v>
      </c>
      <c r="J58" s="22">
        <f t="shared" si="13"/>
        <v>217</v>
      </c>
      <c r="K58" s="22">
        <f>SUM(G58+I58)</f>
        <v>414.9</v>
      </c>
      <c r="L58" s="23">
        <f t="shared" si="14"/>
        <v>364.9</v>
      </c>
      <c r="M58" s="5">
        <v>50</v>
      </c>
      <c r="N58" s="13">
        <f t="shared" ref="N58:N75" si="15">M58/G58</f>
        <v>0.18726591760299627</v>
      </c>
      <c r="P58" s="17"/>
      <c r="Q58" s="24"/>
      <c r="R58" s="25"/>
      <c r="S58" s="24"/>
    </row>
    <row r="59" spans="1:19" ht="15" thickBot="1">
      <c r="A59" s="21" t="s">
        <v>46</v>
      </c>
      <c r="B59" s="14" t="s">
        <v>34</v>
      </c>
      <c r="C59" s="7">
        <v>45349</v>
      </c>
      <c r="D59" s="5"/>
      <c r="E59" s="5"/>
      <c r="F59" s="12">
        <v>362</v>
      </c>
      <c r="G59" s="11">
        <v>267</v>
      </c>
      <c r="H59" s="12">
        <v>191</v>
      </c>
      <c r="I59" s="27">
        <f>H59*0.85</f>
        <v>162.35</v>
      </c>
      <c r="J59" s="22">
        <f>G59-M59</f>
        <v>219</v>
      </c>
      <c r="K59" s="22">
        <f>SUM(G59+I59)</f>
        <v>429.35</v>
      </c>
      <c r="L59" s="23">
        <f t="shared" si="14"/>
        <v>381.35</v>
      </c>
      <c r="M59" s="5">
        <v>48</v>
      </c>
      <c r="N59" s="13">
        <f t="shared" si="15"/>
        <v>0.1797752808988764</v>
      </c>
      <c r="O59" s="15"/>
      <c r="Q59" s="24"/>
      <c r="R59" s="25"/>
      <c r="S59" s="25"/>
    </row>
    <row r="60" spans="1:19" ht="15" thickBot="1">
      <c r="A60" s="21" t="s">
        <v>47</v>
      </c>
      <c r="B60" s="14" t="s">
        <v>34</v>
      </c>
      <c r="C60" s="7">
        <v>45350</v>
      </c>
      <c r="D60" s="5"/>
      <c r="E60" s="5"/>
      <c r="F60" s="12">
        <v>362</v>
      </c>
      <c r="G60" s="12">
        <v>267</v>
      </c>
      <c r="H60" s="12">
        <v>186</v>
      </c>
      <c r="I60" s="27">
        <f t="shared" ref="I60:I81" si="16">H60*0.85</f>
        <v>158.1</v>
      </c>
      <c r="J60" s="12">
        <f>G60-M60</f>
        <v>222</v>
      </c>
      <c r="K60" s="22">
        <f t="shared" ref="K60:K81" si="17">SUM(G60+I60)</f>
        <v>425.1</v>
      </c>
      <c r="L60" s="23">
        <f t="shared" si="14"/>
        <v>380.1</v>
      </c>
      <c r="M60" s="5">
        <v>45</v>
      </c>
      <c r="N60" s="41">
        <f t="shared" si="15"/>
        <v>0.16853932584269662</v>
      </c>
    </row>
    <row r="61" spans="1:19" ht="15" thickBot="1">
      <c r="A61" s="21" t="s">
        <v>48</v>
      </c>
      <c r="B61" s="14" t="s">
        <v>34</v>
      </c>
      <c r="C61" s="7">
        <v>45351</v>
      </c>
      <c r="D61" s="5"/>
      <c r="E61" s="5"/>
      <c r="F61" s="12">
        <v>362</v>
      </c>
      <c r="G61" s="12">
        <v>267</v>
      </c>
      <c r="H61" s="12">
        <v>181</v>
      </c>
      <c r="I61" s="27">
        <f t="shared" si="16"/>
        <v>153.85</v>
      </c>
      <c r="J61" s="12">
        <f>G61-M61</f>
        <v>225</v>
      </c>
      <c r="K61" s="22">
        <f t="shared" si="17"/>
        <v>420.85</v>
      </c>
      <c r="L61" s="23">
        <f t="shared" si="14"/>
        <v>378.85</v>
      </c>
      <c r="M61" s="5">
        <v>42</v>
      </c>
      <c r="N61" s="41">
        <f t="shared" si="15"/>
        <v>0.15730337078651685</v>
      </c>
    </row>
    <row r="62" spans="1:19" ht="15" thickBot="1">
      <c r="A62" s="21" t="s">
        <v>49</v>
      </c>
      <c r="B62" s="49" t="s">
        <v>64</v>
      </c>
      <c r="C62" s="7">
        <v>45352</v>
      </c>
      <c r="D62" s="5"/>
      <c r="E62" s="5"/>
      <c r="F62" s="12">
        <v>346</v>
      </c>
      <c r="G62" s="12">
        <v>267</v>
      </c>
      <c r="H62" s="12">
        <v>186</v>
      </c>
      <c r="I62" s="27">
        <f t="shared" si="16"/>
        <v>158.1</v>
      </c>
      <c r="J62" s="12">
        <f>G62-M62</f>
        <v>228</v>
      </c>
      <c r="K62" s="22">
        <f t="shared" si="17"/>
        <v>425.1</v>
      </c>
      <c r="L62" s="23">
        <f t="shared" si="14"/>
        <v>386.1</v>
      </c>
      <c r="M62" s="5">
        <v>39</v>
      </c>
      <c r="N62" s="41">
        <f t="shared" si="15"/>
        <v>0.14606741573033707</v>
      </c>
    </row>
    <row r="63" spans="1:19" ht="15" thickBot="1">
      <c r="A63" s="21" t="s">
        <v>50</v>
      </c>
      <c r="B63" s="49" t="s">
        <v>64</v>
      </c>
      <c r="C63" s="7">
        <v>45353</v>
      </c>
      <c r="D63" s="5"/>
      <c r="E63" s="5"/>
      <c r="F63" s="12">
        <v>346</v>
      </c>
      <c r="G63" s="12">
        <v>267</v>
      </c>
      <c r="H63" s="5">
        <v>182</v>
      </c>
      <c r="I63" s="27">
        <f t="shared" si="16"/>
        <v>154.69999999999999</v>
      </c>
      <c r="J63" s="12">
        <f t="shared" ref="J63:J81" si="18">G63-M63</f>
        <v>210</v>
      </c>
      <c r="K63" s="22">
        <f t="shared" si="17"/>
        <v>421.7</v>
      </c>
      <c r="L63" s="23">
        <f t="shared" si="14"/>
        <v>364.7</v>
      </c>
      <c r="M63" s="5">
        <v>57</v>
      </c>
      <c r="N63" s="41">
        <f t="shared" si="15"/>
        <v>0.21348314606741572</v>
      </c>
    </row>
    <row r="64" spans="1:19" ht="15" thickBot="1">
      <c r="A64" s="21" t="s">
        <v>51</v>
      </c>
      <c r="B64" s="49" t="s">
        <v>64</v>
      </c>
      <c r="C64" s="7">
        <v>45354</v>
      </c>
      <c r="D64" s="5"/>
      <c r="E64" s="5"/>
      <c r="F64" s="12">
        <v>346</v>
      </c>
      <c r="G64" s="12">
        <v>267</v>
      </c>
      <c r="H64" s="5">
        <v>0</v>
      </c>
      <c r="I64" s="27">
        <f t="shared" si="16"/>
        <v>0</v>
      </c>
      <c r="J64" s="12">
        <f t="shared" si="18"/>
        <v>267</v>
      </c>
      <c r="K64" s="22">
        <f t="shared" si="17"/>
        <v>267</v>
      </c>
      <c r="L64" s="23">
        <f t="shared" si="14"/>
        <v>267</v>
      </c>
      <c r="M64" s="5"/>
      <c r="N64" s="41">
        <f t="shared" si="15"/>
        <v>0</v>
      </c>
    </row>
    <row r="65" spans="1:14" ht="15" thickBot="1">
      <c r="A65" s="21" t="s">
        <v>45</v>
      </c>
      <c r="B65" s="49" t="s">
        <v>64</v>
      </c>
      <c r="C65" s="7">
        <v>45355</v>
      </c>
      <c r="D65" s="5"/>
      <c r="E65" s="5"/>
      <c r="F65" s="12">
        <v>346</v>
      </c>
      <c r="G65" s="12">
        <v>267</v>
      </c>
      <c r="H65" s="5">
        <v>177</v>
      </c>
      <c r="I65" s="27">
        <f t="shared" si="16"/>
        <v>150.44999999999999</v>
      </c>
      <c r="J65" s="12">
        <f t="shared" si="18"/>
        <v>202</v>
      </c>
      <c r="K65" s="22">
        <f t="shared" si="17"/>
        <v>417.45</v>
      </c>
      <c r="L65" s="23">
        <f t="shared" si="14"/>
        <v>352.45</v>
      </c>
      <c r="M65" s="5">
        <v>65</v>
      </c>
      <c r="N65" s="41">
        <f t="shared" si="15"/>
        <v>0.24344569288389514</v>
      </c>
    </row>
    <row r="66" spans="1:14" ht="15" thickBot="1">
      <c r="A66" s="21" t="s">
        <v>46</v>
      </c>
      <c r="B66" s="49" t="s">
        <v>64</v>
      </c>
      <c r="C66" s="7">
        <v>45356</v>
      </c>
      <c r="D66" s="5"/>
      <c r="E66" s="5"/>
      <c r="F66" s="12">
        <v>346</v>
      </c>
      <c r="G66" s="12">
        <v>267</v>
      </c>
      <c r="H66" s="5">
        <v>185</v>
      </c>
      <c r="I66" s="27">
        <f t="shared" si="16"/>
        <v>157.25</v>
      </c>
      <c r="J66" s="12">
        <f t="shared" si="18"/>
        <v>214</v>
      </c>
      <c r="K66" s="22">
        <f t="shared" si="17"/>
        <v>424.25</v>
      </c>
      <c r="L66" s="23">
        <f t="shared" si="14"/>
        <v>371.25</v>
      </c>
      <c r="M66" s="5">
        <v>53</v>
      </c>
      <c r="N66" s="41">
        <f t="shared" si="15"/>
        <v>0.19850187265917604</v>
      </c>
    </row>
    <row r="67" spans="1:14" ht="15" thickBot="1">
      <c r="A67" s="21" t="s">
        <v>47</v>
      </c>
      <c r="B67" s="49" t="s">
        <v>64</v>
      </c>
      <c r="C67" s="7">
        <v>45357</v>
      </c>
      <c r="D67" s="5"/>
      <c r="E67" s="5"/>
      <c r="F67" s="12">
        <v>346</v>
      </c>
      <c r="G67" s="12">
        <v>267</v>
      </c>
      <c r="H67" s="5">
        <v>185</v>
      </c>
      <c r="I67" s="27">
        <f t="shared" si="16"/>
        <v>157.25</v>
      </c>
      <c r="J67" s="12">
        <f t="shared" si="18"/>
        <v>226</v>
      </c>
      <c r="K67" s="22">
        <f t="shared" si="17"/>
        <v>424.25</v>
      </c>
      <c r="L67" s="23">
        <f t="shared" si="14"/>
        <v>383.25</v>
      </c>
      <c r="M67" s="5">
        <v>41</v>
      </c>
      <c r="N67" s="41">
        <f t="shared" si="15"/>
        <v>0.15355805243445692</v>
      </c>
    </row>
    <row r="68" spans="1:14" ht="15" thickBot="1">
      <c r="A68" s="21" t="s">
        <v>48</v>
      </c>
      <c r="B68" s="49" t="s">
        <v>64</v>
      </c>
      <c r="C68" s="7">
        <v>45358</v>
      </c>
      <c r="D68" s="5"/>
      <c r="E68" s="5"/>
      <c r="F68" s="12">
        <v>346</v>
      </c>
      <c r="G68" s="12">
        <v>267</v>
      </c>
      <c r="H68" s="5">
        <v>172</v>
      </c>
      <c r="I68" s="27">
        <f t="shared" si="16"/>
        <v>146.19999999999999</v>
      </c>
      <c r="J68" s="12">
        <f t="shared" si="18"/>
        <v>225</v>
      </c>
      <c r="K68" s="22">
        <f t="shared" si="17"/>
        <v>413.2</v>
      </c>
      <c r="L68" s="23">
        <f t="shared" si="14"/>
        <v>371.2</v>
      </c>
      <c r="M68" s="5">
        <v>42</v>
      </c>
      <c r="N68" s="41">
        <f t="shared" si="15"/>
        <v>0.15730337078651685</v>
      </c>
    </row>
    <row r="69" spans="1:14" ht="15" thickBot="1">
      <c r="A69" s="21" t="s">
        <v>49</v>
      </c>
      <c r="B69" s="49" t="s">
        <v>64</v>
      </c>
      <c r="C69" s="7">
        <v>45359</v>
      </c>
      <c r="D69" s="5"/>
      <c r="E69" s="5"/>
      <c r="F69" s="12">
        <v>346</v>
      </c>
      <c r="G69" s="12">
        <v>267</v>
      </c>
      <c r="H69" s="5">
        <v>172</v>
      </c>
      <c r="I69" s="27">
        <f t="shared" si="16"/>
        <v>146.19999999999999</v>
      </c>
      <c r="J69" s="12">
        <f t="shared" si="18"/>
        <v>228</v>
      </c>
      <c r="K69" s="22">
        <f t="shared" si="17"/>
        <v>413.2</v>
      </c>
      <c r="L69" s="23">
        <f t="shared" si="14"/>
        <v>374.2</v>
      </c>
      <c r="M69" s="5">
        <v>39</v>
      </c>
      <c r="N69" s="41">
        <f t="shared" si="15"/>
        <v>0.14606741573033707</v>
      </c>
    </row>
    <row r="70" spans="1:14" ht="15" thickBot="1">
      <c r="A70" s="21" t="s">
        <v>50</v>
      </c>
      <c r="B70" s="49" t="s">
        <v>64</v>
      </c>
      <c r="C70" s="7">
        <v>45360</v>
      </c>
      <c r="D70" s="5"/>
      <c r="E70" s="5"/>
      <c r="F70" s="12">
        <v>346</v>
      </c>
      <c r="G70" s="12">
        <v>267</v>
      </c>
      <c r="H70" s="5">
        <v>172</v>
      </c>
      <c r="I70" s="27">
        <f t="shared" si="16"/>
        <v>146.19999999999999</v>
      </c>
      <c r="J70" s="12">
        <f t="shared" si="18"/>
        <v>230</v>
      </c>
      <c r="K70" s="22">
        <f t="shared" si="17"/>
        <v>413.2</v>
      </c>
      <c r="L70" s="23">
        <f t="shared" si="14"/>
        <v>376.2</v>
      </c>
      <c r="M70" s="5">
        <v>37</v>
      </c>
      <c r="N70" s="41">
        <f t="shared" si="15"/>
        <v>0.13857677902621723</v>
      </c>
    </row>
    <row r="71" spans="1:14" ht="15" thickBot="1">
      <c r="A71" s="21" t="s">
        <v>51</v>
      </c>
      <c r="B71" s="49" t="s">
        <v>64</v>
      </c>
      <c r="C71" s="7">
        <v>45361</v>
      </c>
      <c r="D71" s="5"/>
      <c r="E71" s="5"/>
      <c r="F71" s="12">
        <v>346</v>
      </c>
      <c r="G71" s="12">
        <v>267</v>
      </c>
      <c r="H71" s="5">
        <v>0</v>
      </c>
      <c r="I71" s="27">
        <f t="shared" si="16"/>
        <v>0</v>
      </c>
      <c r="J71" s="12">
        <f t="shared" si="18"/>
        <v>267</v>
      </c>
      <c r="K71" s="22">
        <f t="shared" si="17"/>
        <v>267</v>
      </c>
      <c r="L71" s="23">
        <f t="shared" si="14"/>
        <v>267</v>
      </c>
      <c r="M71" s="5"/>
      <c r="N71" s="41">
        <f t="shared" si="15"/>
        <v>0</v>
      </c>
    </row>
    <row r="72" spans="1:14" ht="15" thickBot="1">
      <c r="A72" s="21" t="s">
        <v>45</v>
      </c>
      <c r="B72" s="49" t="s">
        <v>64</v>
      </c>
      <c r="C72" s="7">
        <v>45362</v>
      </c>
      <c r="D72" s="5"/>
      <c r="E72" s="5"/>
      <c r="F72" s="12">
        <v>346</v>
      </c>
      <c r="G72" s="12">
        <v>267</v>
      </c>
      <c r="H72" s="5">
        <v>182</v>
      </c>
      <c r="I72" s="27">
        <f t="shared" si="16"/>
        <v>154.69999999999999</v>
      </c>
      <c r="J72" s="12">
        <f t="shared" si="18"/>
        <v>236</v>
      </c>
      <c r="K72" s="22">
        <f t="shared" si="17"/>
        <v>421.7</v>
      </c>
      <c r="L72" s="23">
        <f t="shared" si="14"/>
        <v>390.7</v>
      </c>
      <c r="M72" s="5">
        <v>31</v>
      </c>
      <c r="N72" s="41">
        <f t="shared" si="15"/>
        <v>0.11610486891385768</v>
      </c>
    </row>
    <row r="73" spans="1:14" ht="15" thickBot="1">
      <c r="A73" s="21" t="s">
        <v>46</v>
      </c>
      <c r="B73" s="49" t="s">
        <v>64</v>
      </c>
      <c r="C73" s="7">
        <v>45363</v>
      </c>
      <c r="D73" s="5"/>
      <c r="E73" s="5"/>
      <c r="F73" s="12">
        <v>346</v>
      </c>
      <c r="G73" s="12">
        <v>267</v>
      </c>
      <c r="H73" s="5">
        <v>171</v>
      </c>
      <c r="I73" s="27">
        <f t="shared" si="16"/>
        <v>145.35</v>
      </c>
      <c r="J73" s="12">
        <f t="shared" si="18"/>
        <v>233</v>
      </c>
      <c r="K73" s="22">
        <f t="shared" si="17"/>
        <v>412.35</v>
      </c>
      <c r="L73" s="23">
        <f t="shared" si="14"/>
        <v>378.35</v>
      </c>
      <c r="M73" s="5">
        <v>34</v>
      </c>
      <c r="N73" s="41">
        <f t="shared" si="15"/>
        <v>0.12734082397003746</v>
      </c>
    </row>
    <row r="74" spans="1:14" ht="15" thickBot="1">
      <c r="A74" s="21" t="s">
        <v>47</v>
      </c>
      <c r="B74" s="49" t="s">
        <v>64</v>
      </c>
      <c r="C74" s="7">
        <v>45364</v>
      </c>
      <c r="D74" s="5"/>
      <c r="E74" s="5"/>
      <c r="F74" s="12">
        <v>346</v>
      </c>
      <c r="G74" s="12">
        <v>267</v>
      </c>
      <c r="H74" s="5">
        <v>174</v>
      </c>
      <c r="I74" s="27">
        <f t="shared" si="16"/>
        <v>147.9</v>
      </c>
      <c r="J74" s="12">
        <f t="shared" si="18"/>
        <v>231</v>
      </c>
      <c r="K74" s="22">
        <f t="shared" si="17"/>
        <v>414.9</v>
      </c>
      <c r="L74" s="23">
        <f t="shared" si="14"/>
        <v>378.9</v>
      </c>
      <c r="M74" s="5">
        <v>36</v>
      </c>
      <c r="N74" s="41">
        <f t="shared" si="15"/>
        <v>0.1348314606741573</v>
      </c>
    </row>
    <row r="75" spans="1:14" ht="15" thickBot="1">
      <c r="A75" s="21" t="s">
        <v>48</v>
      </c>
      <c r="B75" s="49" t="s">
        <v>64</v>
      </c>
      <c r="C75" s="7">
        <v>45365</v>
      </c>
      <c r="D75" s="5"/>
      <c r="E75" s="5"/>
      <c r="F75" s="12">
        <v>346</v>
      </c>
      <c r="G75" s="12">
        <v>267</v>
      </c>
      <c r="H75" s="5">
        <v>175</v>
      </c>
      <c r="I75" s="27">
        <f t="shared" si="16"/>
        <v>148.75</v>
      </c>
      <c r="J75" s="12">
        <f t="shared" si="18"/>
        <v>229</v>
      </c>
      <c r="K75" s="22">
        <f t="shared" si="17"/>
        <v>415.75</v>
      </c>
      <c r="L75" s="23">
        <f t="shared" si="14"/>
        <v>377.75</v>
      </c>
      <c r="M75" s="5">
        <v>38</v>
      </c>
      <c r="N75" s="41">
        <f t="shared" si="15"/>
        <v>0.14232209737827714</v>
      </c>
    </row>
    <row r="76" spans="1:14" ht="15" thickBot="1">
      <c r="A76" s="21" t="s">
        <v>49</v>
      </c>
      <c r="B76" s="49" t="s">
        <v>64</v>
      </c>
      <c r="C76" s="7">
        <v>45366</v>
      </c>
      <c r="D76" s="5"/>
      <c r="E76" s="5"/>
      <c r="F76" s="12">
        <v>346</v>
      </c>
      <c r="G76" s="12">
        <v>267</v>
      </c>
      <c r="H76" s="5">
        <v>179</v>
      </c>
      <c r="I76" s="27">
        <f t="shared" si="16"/>
        <v>152.15</v>
      </c>
      <c r="J76" s="12">
        <f t="shared" si="18"/>
        <v>233</v>
      </c>
      <c r="K76" s="22">
        <f t="shared" si="17"/>
        <v>419.15</v>
      </c>
      <c r="L76" s="23">
        <f t="shared" si="14"/>
        <v>385.15</v>
      </c>
      <c r="M76" s="5">
        <v>34</v>
      </c>
      <c r="N76" s="41">
        <f t="shared" ref="N76:N81" si="19">M76/G76</f>
        <v>0.12734082397003746</v>
      </c>
    </row>
    <row r="77" spans="1:14" ht="15" thickBot="1">
      <c r="A77" s="21" t="s">
        <v>50</v>
      </c>
      <c r="B77" s="49" t="s">
        <v>64</v>
      </c>
      <c r="C77" s="7">
        <v>45367</v>
      </c>
      <c r="D77" s="5"/>
      <c r="E77" s="5"/>
      <c r="F77" s="12">
        <v>346</v>
      </c>
      <c r="G77" s="12">
        <v>267</v>
      </c>
      <c r="H77" s="5">
        <v>174</v>
      </c>
      <c r="I77" s="27">
        <f t="shared" si="16"/>
        <v>147.9</v>
      </c>
      <c r="J77" s="12">
        <f t="shared" si="18"/>
        <v>232</v>
      </c>
      <c r="K77" s="22">
        <f t="shared" si="17"/>
        <v>414.9</v>
      </c>
      <c r="L77" s="23">
        <f t="shared" si="14"/>
        <v>379.9</v>
      </c>
      <c r="M77" s="5">
        <v>35</v>
      </c>
      <c r="N77" s="41">
        <f t="shared" si="19"/>
        <v>0.13108614232209737</v>
      </c>
    </row>
    <row r="78" spans="1:14" ht="15" thickBot="1">
      <c r="A78" s="21" t="s">
        <v>51</v>
      </c>
      <c r="B78" s="49" t="s">
        <v>64</v>
      </c>
      <c r="C78" s="7">
        <v>45368</v>
      </c>
      <c r="D78" s="5"/>
      <c r="E78" s="5"/>
      <c r="F78" s="12">
        <v>346</v>
      </c>
      <c r="G78" s="12">
        <v>267</v>
      </c>
      <c r="H78" s="5"/>
      <c r="I78" s="27">
        <f t="shared" si="16"/>
        <v>0</v>
      </c>
      <c r="J78" s="12">
        <f>G78-M78</f>
        <v>267</v>
      </c>
      <c r="K78" s="22">
        <f t="shared" si="17"/>
        <v>267</v>
      </c>
      <c r="L78" s="23">
        <f>K78-M78</f>
        <v>267</v>
      </c>
      <c r="M78" s="5"/>
      <c r="N78" s="41">
        <f>M78/G78</f>
        <v>0</v>
      </c>
    </row>
    <row r="79" spans="1:14" ht="15" thickBot="1">
      <c r="A79" s="21" t="s">
        <v>45</v>
      </c>
      <c r="B79" s="49" t="s">
        <v>64</v>
      </c>
      <c r="C79" s="7">
        <v>45369</v>
      </c>
      <c r="D79" s="5"/>
      <c r="E79" s="5"/>
      <c r="F79" s="12">
        <v>346</v>
      </c>
      <c r="G79" s="12">
        <v>267</v>
      </c>
      <c r="H79" s="5">
        <v>171</v>
      </c>
      <c r="I79" s="27">
        <f t="shared" si="16"/>
        <v>145.35</v>
      </c>
      <c r="J79" s="12">
        <f>G79-M79</f>
        <v>233</v>
      </c>
      <c r="K79" s="22">
        <f t="shared" si="17"/>
        <v>412.35</v>
      </c>
      <c r="L79" s="23">
        <f>K79-M79</f>
        <v>378.35</v>
      </c>
      <c r="M79" s="5">
        <v>34</v>
      </c>
      <c r="N79" s="41">
        <f>M79/G79</f>
        <v>0.12734082397003746</v>
      </c>
    </row>
    <row r="80" spans="1:14" ht="15" thickBot="1">
      <c r="A80" s="21" t="s">
        <v>46</v>
      </c>
      <c r="B80" s="49" t="s">
        <v>64</v>
      </c>
      <c r="C80" s="7">
        <v>45370</v>
      </c>
      <c r="D80" s="5"/>
      <c r="E80" s="5"/>
      <c r="F80" s="12">
        <v>346</v>
      </c>
      <c r="G80" s="12">
        <v>267</v>
      </c>
      <c r="H80" s="5">
        <v>178</v>
      </c>
      <c r="I80" s="27">
        <f t="shared" si="16"/>
        <v>151.29999999999998</v>
      </c>
      <c r="J80" s="12">
        <f>G80-M80</f>
        <v>236</v>
      </c>
      <c r="K80" s="22">
        <f t="shared" si="17"/>
        <v>418.29999999999995</v>
      </c>
      <c r="L80" s="23">
        <f>K80-M80</f>
        <v>387.29999999999995</v>
      </c>
      <c r="M80" s="5">
        <v>31</v>
      </c>
      <c r="N80" s="41">
        <f>M80/G80</f>
        <v>0.11610486891385768</v>
      </c>
    </row>
    <row r="81" spans="1:14" ht="15" thickBot="1">
      <c r="A81" s="21" t="s">
        <v>47</v>
      </c>
      <c r="B81" s="49" t="s">
        <v>64</v>
      </c>
      <c r="C81" s="7">
        <v>45371</v>
      </c>
      <c r="D81" s="5"/>
      <c r="E81" s="5"/>
      <c r="F81" s="12">
        <v>346</v>
      </c>
      <c r="G81" s="12">
        <v>267</v>
      </c>
      <c r="H81" s="5">
        <v>176</v>
      </c>
      <c r="I81" s="27">
        <f t="shared" si="16"/>
        <v>149.6</v>
      </c>
      <c r="J81" s="12">
        <f t="shared" si="18"/>
        <v>235</v>
      </c>
      <c r="K81" s="22">
        <f t="shared" si="17"/>
        <v>416.6</v>
      </c>
      <c r="L81" s="23">
        <f t="shared" si="14"/>
        <v>384.6</v>
      </c>
      <c r="M81" s="5">
        <v>32</v>
      </c>
      <c r="N81" s="41">
        <f t="shared" si="19"/>
        <v>0.1198501872659176</v>
      </c>
    </row>
    <row r="82" spans="1:14" ht="15" thickBot="1">
      <c r="A82" s="21" t="s">
        <v>48</v>
      </c>
      <c r="B82" s="49" t="s">
        <v>64</v>
      </c>
      <c r="C82" s="7">
        <v>45372</v>
      </c>
      <c r="D82" s="5"/>
      <c r="E82" s="5"/>
      <c r="F82" s="12">
        <v>346</v>
      </c>
      <c r="G82" s="12">
        <v>267</v>
      </c>
      <c r="H82" s="5">
        <v>177</v>
      </c>
      <c r="I82" s="27">
        <f t="shared" ref="I82:I92" si="20">H82*0.85</f>
        <v>150.44999999999999</v>
      </c>
      <c r="J82" s="12">
        <f t="shared" ref="J82:J92" si="21">G82-M82</f>
        <v>235</v>
      </c>
      <c r="K82" s="22">
        <f t="shared" ref="K82:K92" si="22">SUM(G82+I82)</f>
        <v>417.45</v>
      </c>
      <c r="L82" s="23">
        <f t="shared" ref="L82:L92" si="23">K82-M82</f>
        <v>385.45</v>
      </c>
      <c r="M82" s="5">
        <v>32</v>
      </c>
      <c r="N82" s="41">
        <f t="shared" ref="N82:N92" si="24">M82/G82</f>
        <v>0.1198501872659176</v>
      </c>
    </row>
    <row r="83" spans="1:14" ht="15" thickBot="1">
      <c r="A83" s="21" t="s">
        <v>49</v>
      </c>
      <c r="B83" s="49" t="s">
        <v>64</v>
      </c>
      <c r="C83" s="7">
        <v>45373</v>
      </c>
      <c r="D83" s="5"/>
      <c r="E83" s="5"/>
      <c r="F83" s="12">
        <v>346</v>
      </c>
      <c r="G83" s="12">
        <v>267</v>
      </c>
      <c r="H83" s="5">
        <v>171</v>
      </c>
      <c r="I83" s="27">
        <f t="shared" si="20"/>
        <v>145.35</v>
      </c>
      <c r="J83" s="12">
        <f t="shared" si="21"/>
        <v>232</v>
      </c>
      <c r="K83" s="22">
        <f t="shared" si="22"/>
        <v>412.35</v>
      </c>
      <c r="L83" s="23">
        <f t="shared" si="23"/>
        <v>377.35</v>
      </c>
      <c r="M83" s="5">
        <v>35</v>
      </c>
      <c r="N83" s="41">
        <f t="shared" si="24"/>
        <v>0.13108614232209737</v>
      </c>
    </row>
    <row r="84" spans="1:14" ht="15" thickBot="1">
      <c r="A84" s="21" t="s">
        <v>50</v>
      </c>
      <c r="B84" s="49" t="s">
        <v>64</v>
      </c>
      <c r="C84" s="7">
        <v>45374</v>
      </c>
      <c r="D84" s="5"/>
      <c r="E84" s="5"/>
      <c r="F84" s="12">
        <v>346</v>
      </c>
      <c r="G84" s="12">
        <v>267</v>
      </c>
      <c r="H84" s="5">
        <v>176</v>
      </c>
      <c r="I84" s="27">
        <f t="shared" si="20"/>
        <v>149.6</v>
      </c>
      <c r="J84" s="12">
        <f t="shared" si="21"/>
        <v>236</v>
      </c>
      <c r="K84" s="22">
        <f t="shared" si="22"/>
        <v>416.6</v>
      </c>
      <c r="L84" s="23">
        <f t="shared" si="23"/>
        <v>385.6</v>
      </c>
      <c r="M84" s="5">
        <v>31</v>
      </c>
      <c r="N84" s="41">
        <f t="shared" si="24"/>
        <v>0.11610486891385768</v>
      </c>
    </row>
    <row r="85" spans="1:14" ht="15" thickBot="1">
      <c r="A85" s="21" t="s">
        <v>51</v>
      </c>
      <c r="B85" s="49" t="s">
        <v>64</v>
      </c>
      <c r="C85" s="7">
        <v>45375</v>
      </c>
      <c r="D85" s="5"/>
      <c r="E85" s="5"/>
      <c r="F85" s="12">
        <v>346</v>
      </c>
      <c r="G85" s="12">
        <v>267</v>
      </c>
      <c r="H85" s="5">
        <v>0</v>
      </c>
      <c r="I85" s="27">
        <f t="shared" si="20"/>
        <v>0</v>
      </c>
      <c r="J85" s="12">
        <f t="shared" si="21"/>
        <v>267</v>
      </c>
      <c r="K85" s="22">
        <f t="shared" si="22"/>
        <v>267</v>
      </c>
      <c r="L85" s="23">
        <f t="shared" si="23"/>
        <v>267</v>
      </c>
      <c r="M85" s="5">
        <v>0</v>
      </c>
      <c r="N85" s="41">
        <f t="shared" si="24"/>
        <v>0</v>
      </c>
    </row>
    <row r="86" spans="1:14" ht="15" thickBot="1">
      <c r="A86" s="21" t="s">
        <v>45</v>
      </c>
      <c r="B86" s="49" t="s">
        <v>64</v>
      </c>
      <c r="C86" s="7">
        <v>45376</v>
      </c>
      <c r="D86" s="5"/>
      <c r="E86" s="5"/>
      <c r="F86" s="12">
        <v>346</v>
      </c>
      <c r="G86" s="12">
        <v>267</v>
      </c>
      <c r="H86" s="5">
        <v>0</v>
      </c>
      <c r="I86" s="27">
        <f t="shared" si="20"/>
        <v>0</v>
      </c>
      <c r="J86" s="12">
        <f t="shared" si="21"/>
        <v>267</v>
      </c>
      <c r="K86" s="22">
        <f t="shared" si="22"/>
        <v>267</v>
      </c>
      <c r="L86" s="23">
        <f t="shared" si="23"/>
        <v>267</v>
      </c>
      <c r="M86" s="5">
        <v>0</v>
      </c>
      <c r="N86" s="41">
        <f t="shared" si="24"/>
        <v>0</v>
      </c>
    </row>
    <row r="87" spans="1:14" ht="15" thickBot="1">
      <c r="A87" s="21" t="s">
        <v>46</v>
      </c>
      <c r="B87" s="49" t="s">
        <v>64</v>
      </c>
      <c r="C87" s="7">
        <v>45377</v>
      </c>
      <c r="D87" s="5"/>
      <c r="E87" s="5"/>
      <c r="F87" s="12">
        <v>346</v>
      </c>
      <c r="G87" s="12">
        <v>267</v>
      </c>
      <c r="H87" s="5">
        <v>173</v>
      </c>
      <c r="I87" s="27">
        <f t="shared" si="20"/>
        <v>147.04999999999998</v>
      </c>
      <c r="J87" s="12">
        <f t="shared" si="21"/>
        <v>239</v>
      </c>
      <c r="K87" s="22">
        <f t="shared" si="22"/>
        <v>414.04999999999995</v>
      </c>
      <c r="L87" s="23">
        <f t="shared" si="23"/>
        <v>386.04999999999995</v>
      </c>
      <c r="M87" s="5">
        <v>28</v>
      </c>
      <c r="N87" s="41">
        <f t="shared" si="24"/>
        <v>0.10486891385767791</v>
      </c>
    </row>
    <row r="88" spans="1:14" ht="15" thickBot="1">
      <c r="A88" s="21" t="s">
        <v>47</v>
      </c>
      <c r="B88" s="49" t="s">
        <v>64</v>
      </c>
      <c r="C88" s="7">
        <v>45378</v>
      </c>
      <c r="D88" s="5"/>
      <c r="E88" s="5"/>
      <c r="F88" s="12">
        <v>346</v>
      </c>
      <c r="G88" s="12">
        <v>267</v>
      </c>
      <c r="H88" s="5">
        <v>181</v>
      </c>
      <c r="I88" s="27">
        <f t="shared" si="20"/>
        <v>153.85</v>
      </c>
      <c r="J88" s="12">
        <f t="shared" si="21"/>
        <v>236</v>
      </c>
      <c r="K88" s="22">
        <f t="shared" si="22"/>
        <v>420.85</v>
      </c>
      <c r="L88" s="23">
        <f t="shared" si="23"/>
        <v>389.85</v>
      </c>
      <c r="M88" s="5">
        <v>31</v>
      </c>
      <c r="N88" s="41">
        <f t="shared" si="24"/>
        <v>0.11610486891385768</v>
      </c>
    </row>
    <row r="89" spans="1:14" ht="15" thickBot="1">
      <c r="A89" s="21" t="s">
        <v>48</v>
      </c>
      <c r="B89" s="49" t="s">
        <v>64</v>
      </c>
      <c r="C89" s="7">
        <v>45379</v>
      </c>
      <c r="D89" s="5"/>
      <c r="E89" s="5"/>
      <c r="F89" s="12">
        <v>346</v>
      </c>
      <c r="G89" s="12">
        <v>267</v>
      </c>
      <c r="H89" s="5">
        <v>174</v>
      </c>
      <c r="I89" s="27">
        <f t="shared" si="20"/>
        <v>147.9</v>
      </c>
      <c r="J89" s="12">
        <f t="shared" si="21"/>
        <v>237</v>
      </c>
      <c r="K89" s="22">
        <f t="shared" si="22"/>
        <v>414.9</v>
      </c>
      <c r="L89" s="23">
        <f t="shared" si="23"/>
        <v>384.9</v>
      </c>
      <c r="M89" s="5">
        <v>30</v>
      </c>
      <c r="N89" s="41">
        <f t="shared" si="24"/>
        <v>0.11235955056179775</v>
      </c>
    </row>
    <row r="90" spans="1:14" ht="15" thickBot="1">
      <c r="A90" s="21" t="s">
        <v>49</v>
      </c>
      <c r="B90" s="49" t="s">
        <v>64</v>
      </c>
      <c r="C90" s="7">
        <v>45380</v>
      </c>
      <c r="D90" s="5"/>
      <c r="E90" s="5"/>
      <c r="F90" s="12">
        <v>346</v>
      </c>
      <c r="G90" s="12">
        <v>267</v>
      </c>
      <c r="H90" s="5">
        <v>176</v>
      </c>
      <c r="I90" s="27">
        <f t="shared" si="20"/>
        <v>149.6</v>
      </c>
      <c r="J90" s="12">
        <f t="shared" si="21"/>
        <v>233</v>
      </c>
      <c r="K90" s="22">
        <f t="shared" si="22"/>
        <v>416.6</v>
      </c>
      <c r="L90" s="23">
        <f t="shared" si="23"/>
        <v>382.6</v>
      </c>
      <c r="M90" s="5">
        <v>34</v>
      </c>
      <c r="N90" s="41">
        <f t="shared" si="24"/>
        <v>0.12734082397003746</v>
      </c>
    </row>
    <row r="91" spans="1:14" ht="15" thickBot="1">
      <c r="A91" s="21" t="s">
        <v>50</v>
      </c>
      <c r="B91" s="49" t="s">
        <v>64</v>
      </c>
      <c r="C91" s="7">
        <v>45381</v>
      </c>
      <c r="D91" s="5"/>
      <c r="E91" s="5"/>
      <c r="F91" s="12">
        <v>346</v>
      </c>
      <c r="G91" s="12">
        <v>267</v>
      </c>
      <c r="H91" s="5">
        <v>175</v>
      </c>
      <c r="I91" s="27">
        <f t="shared" si="20"/>
        <v>148.75</v>
      </c>
      <c r="J91" s="12">
        <f t="shared" si="21"/>
        <v>234</v>
      </c>
      <c r="K91" s="22">
        <f t="shared" si="22"/>
        <v>415.75</v>
      </c>
      <c r="L91" s="23">
        <f t="shared" si="23"/>
        <v>382.75</v>
      </c>
      <c r="M91" s="5">
        <v>33</v>
      </c>
      <c r="N91" s="41">
        <f t="shared" si="24"/>
        <v>0.12359550561797752</v>
      </c>
    </row>
    <row r="92" spans="1:14" ht="15" thickBot="1">
      <c r="A92" s="21" t="s">
        <v>51</v>
      </c>
      <c r="B92" s="49" t="s">
        <v>64</v>
      </c>
      <c r="C92" s="7">
        <v>45382</v>
      </c>
      <c r="D92" s="5"/>
      <c r="E92" s="5"/>
      <c r="F92" s="12">
        <v>346</v>
      </c>
      <c r="G92" s="12">
        <v>267</v>
      </c>
      <c r="H92" s="5"/>
      <c r="I92" s="27">
        <f t="shared" si="20"/>
        <v>0</v>
      </c>
      <c r="J92" s="12">
        <f t="shared" si="21"/>
        <v>267</v>
      </c>
      <c r="K92" s="22">
        <f t="shared" si="22"/>
        <v>267</v>
      </c>
      <c r="L92" s="23">
        <f t="shared" si="23"/>
        <v>267</v>
      </c>
      <c r="M92" s="5"/>
      <c r="N92" s="41">
        <f t="shared" si="24"/>
        <v>0</v>
      </c>
    </row>
    <row r="93" spans="1:14" ht="15" thickBot="1">
      <c r="A93" s="21" t="s">
        <v>45</v>
      </c>
      <c r="B93" s="49" t="s">
        <v>102</v>
      </c>
      <c r="C93" s="7">
        <v>45383</v>
      </c>
      <c r="D93" s="5"/>
      <c r="E93" s="5"/>
      <c r="F93" s="12">
        <v>346</v>
      </c>
      <c r="G93" s="12">
        <v>265</v>
      </c>
      <c r="H93" s="5">
        <v>170</v>
      </c>
      <c r="I93" s="27">
        <f t="shared" ref="I93:I96" si="25">H93*0.85</f>
        <v>144.5</v>
      </c>
      <c r="J93" s="12">
        <f t="shared" ref="J93:J96" si="26">G93-M93</f>
        <v>236</v>
      </c>
      <c r="K93" s="22">
        <f t="shared" ref="K93:K96" si="27">SUM(G93+I93)</f>
        <v>409.5</v>
      </c>
      <c r="L93" s="23">
        <f t="shared" ref="L93:L96" si="28">K93-M93</f>
        <v>380.5</v>
      </c>
      <c r="M93" s="5">
        <v>29</v>
      </c>
      <c r="N93" s="41">
        <f t="shared" ref="N93:N96" si="29">M93/G93</f>
        <v>0.10943396226415095</v>
      </c>
    </row>
    <row r="94" spans="1:14" ht="15" thickBot="1">
      <c r="A94" s="21" t="s">
        <v>46</v>
      </c>
      <c r="B94" s="49" t="s">
        <v>102</v>
      </c>
      <c r="C94" s="7">
        <v>45384</v>
      </c>
      <c r="D94" s="5"/>
      <c r="E94" s="5"/>
      <c r="F94" s="12">
        <v>346</v>
      </c>
      <c r="G94" s="12">
        <v>265</v>
      </c>
      <c r="H94" s="97">
        <v>171</v>
      </c>
      <c r="I94" s="27">
        <f t="shared" si="25"/>
        <v>145.35</v>
      </c>
      <c r="J94" s="12">
        <f t="shared" si="26"/>
        <v>232</v>
      </c>
      <c r="K94" s="22">
        <f t="shared" si="27"/>
        <v>410.35</v>
      </c>
      <c r="L94" s="98">
        <f t="shared" si="28"/>
        <v>377.35</v>
      </c>
      <c r="M94" s="97">
        <v>33</v>
      </c>
      <c r="N94" s="99">
        <f t="shared" si="29"/>
        <v>0.12452830188679245</v>
      </c>
    </row>
    <row r="95" spans="1:14" ht="15" thickBot="1">
      <c r="A95" s="21" t="s">
        <v>47</v>
      </c>
      <c r="B95" s="49" t="s">
        <v>102</v>
      </c>
      <c r="C95" s="7">
        <v>45385</v>
      </c>
      <c r="F95" s="12">
        <v>346</v>
      </c>
      <c r="G95" s="12">
        <v>265</v>
      </c>
      <c r="H95" s="100">
        <v>174</v>
      </c>
      <c r="I95" s="101">
        <f t="shared" si="25"/>
        <v>147.9</v>
      </c>
      <c r="J95" s="103">
        <f t="shared" si="26"/>
        <v>240</v>
      </c>
      <c r="K95" s="102">
        <f t="shared" si="27"/>
        <v>412.9</v>
      </c>
      <c r="L95" s="104">
        <f t="shared" si="28"/>
        <v>387.9</v>
      </c>
      <c r="M95" s="100">
        <v>25</v>
      </c>
      <c r="N95" s="105">
        <f t="shared" si="29"/>
        <v>9.4339622641509441E-2</v>
      </c>
    </row>
    <row r="96" spans="1:14" ht="15" thickBot="1">
      <c r="A96" s="21" t="s">
        <v>48</v>
      </c>
      <c r="B96" s="49" t="s">
        <v>102</v>
      </c>
      <c r="C96" s="7">
        <v>45386</v>
      </c>
      <c r="F96" s="12">
        <v>346</v>
      </c>
      <c r="G96" s="12">
        <v>265</v>
      </c>
      <c r="H96" s="100">
        <v>164</v>
      </c>
      <c r="I96" s="101">
        <f t="shared" si="25"/>
        <v>139.4</v>
      </c>
      <c r="J96" s="103">
        <f t="shared" si="26"/>
        <v>248</v>
      </c>
      <c r="K96" s="102">
        <f t="shared" si="27"/>
        <v>404.4</v>
      </c>
      <c r="L96" s="104">
        <f t="shared" si="28"/>
        <v>387.4</v>
      </c>
      <c r="M96" s="100">
        <v>17</v>
      </c>
      <c r="N96" s="105">
        <f t="shared" si="29"/>
        <v>6.4150943396226415E-2</v>
      </c>
    </row>
    <row r="97" spans="1:3" ht="15" thickBot="1">
      <c r="A97" s="21" t="s">
        <v>49</v>
      </c>
      <c r="B97" s="49" t="s">
        <v>102</v>
      </c>
      <c r="C97" s="7">
        <v>45387</v>
      </c>
    </row>
    <row r="98" spans="1:3" ht="15" thickBot="1">
      <c r="A98" s="21" t="s">
        <v>50</v>
      </c>
      <c r="B98" s="49" t="s">
        <v>102</v>
      </c>
      <c r="C98" s="7">
        <v>45388</v>
      </c>
    </row>
  </sheetData>
  <mergeCells count="3">
    <mergeCell ref="D1:F1"/>
    <mergeCell ref="G1:K1"/>
    <mergeCell ref="M1:O1"/>
  </mergeCells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>
      <pane ySplit="1" topLeftCell="A2" activePane="bottomLeft" state="frozen"/>
      <selection pane="bottomLeft" activeCell="E17" sqref="E17"/>
    </sheetView>
  </sheetViews>
  <sheetFormatPr defaultColWidth="9" defaultRowHeight="14.4"/>
  <cols>
    <col min="3" max="3" width="14.33203125" customWidth="1"/>
    <col min="4" max="4" width="12.44140625" customWidth="1"/>
  </cols>
  <sheetData>
    <row r="1" spans="1:4">
      <c r="A1" s="1" t="s">
        <v>4</v>
      </c>
      <c r="B1" s="1" t="s">
        <v>5</v>
      </c>
      <c r="C1" s="1" t="s">
        <v>6</v>
      </c>
      <c r="D1" s="1" t="s">
        <v>7</v>
      </c>
    </row>
    <row r="2" spans="1:4">
      <c r="A2" s="1" t="s">
        <v>31</v>
      </c>
      <c r="B2" s="1" t="s">
        <v>9</v>
      </c>
    </row>
    <row r="3" spans="1:4">
      <c r="A3" s="1" t="s">
        <v>31</v>
      </c>
      <c r="B3" s="1" t="s">
        <v>10</v>
      </c>
    </row>
    <row r="4" spans="1:4">
      <c r="A4" s="1" t="s">
        <v>31</v>
      </c>
      <c r="B4" s="1" t="s">
        <v>11</v>
      </c>
    </row>
    <row r="5" spans="1:4" ht="15" thickBot="1">
      <c r="A5" s="1" t="s">
        <v>31</v>
      </c>
      <c r="B5" s="1" t="s">
        <v>12</v>
      </c>
    </row>
    <row r="6" spans="1:4" ht="16.2" thickBot="1">
      <c r="A6" s="1" t="s">
        <v>32</v>
      </c>
      <c r="B6" s="1" t="s">
        <v>9</v>
      </c>
      <c r="C6" s="38">
        <v>362</v>
      </c>
      <c r="D6" s="38">
        <v>416</v>
      </c>
    </row>
    <row r="7" spans="1:4" ht="16.2" thickBot="1">
      <c r="A7" s="1" t="s">
        <v>32</v>
      </c>
      <c r="B7" s="1" t="s">
        <v>10</v>
      </c>
      <c r="C7" s="38">
        <v>362</v>
      </c>
      <c r="D7" s="38">
        <v>424</v>
      </c>
    </row>
    <row r="8" spans="1:4" ht="16.2" thickBot="1">
      <c r="A8" s="1" t="s">
        <v>32</v>
      </c>
      <c r="B8" s="1" t="s">
        <v>11</v>
      </c>
      <c r="C8" s="38">
        <v>362</v>
      </c>
      <c r="D8" s="38">
        <v>426</v>
      </c>
    </row>
    <row r="9" spans="1:4" ht="16.2" thickBot="1">
      <c r="A9" s="16" t="s">
        <v>32</v>
      </c>
      <c r="B9" s="16" t="s">
        <v>12</v>
      </c>
      <c r="C9" s="38">
        <v>362</v>
      </c>
      <c r="D9" s="38">
        <v>425</v>
      </c>
    </row>
    <row r="10" spans="1:4" ht="16.2" thickBot="1">
      <c r="A10" s="53" t="s">
        <v>65</v>
      </c>
      <c r="B10" s="44" t="s">
        <v>9</v>
      </c>
      <c r="C10" s="88">
        <v>346</v>
      </c>
      <c r="D10" s="88">
        <v>425</v>
      </c>
    </row>
  </sheetData>
  <phoneticPr fontId="8" type="noConversion"/>
  <pageMargins left="0.7" right="0.7" top="0.75" bottom="0.75" header="0.3" footer="0.3"/>
  <headerFooter>
    <oddFooter>&amp;L_x000D_&amp;1#&amp;"Calibri"&amp;10&amp;K000000 MAHLE internal (CL2)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33621-8E35-442A-9C71-9AF58B71A7EE}">
  <dimension ref="A1:U26"/>
  <sheetViews>
    <sheetView topLeftCell="A6" workbookViewId="0">
      <selection activeCell="G34" sqref="G34"/>
    </sheetView>
  </sheetViews>
  <sheetFormatPr defaultRowHeight="14.4"/>
  <cols>
    <col min="1" max="1" width="5.5546875" bestFit="1" customWidth="1"/>
    <col min="2" max="2" width="11" bestFit="1" customWidth="1"/>
    <col min="3" max="3" width="18.33203125" bestFit="1" customWidth="1"/>
    <col min="4" max="4" width="6.5546875" bestFit="1" customWidth="1"/>
    <col min="5" max="5" width="6.33203125" bestFit="1" customWidth="1"/>
    <col min="7" max="7" width="7.88671875" bestFit="1" customWidth="1"/>
    <col min="8" max="8" width="6.21875" bestFit="1" customWidth="1"/>
    <col min="9" max="9" width="6.44140625" bestFit="1" customWidth="1"/>
    <col min="10" max="10" width="6.88671875" bestFit="1" customWidth="1"/>
    <col min="11" max="11" width="6.44140625" bestFit="1" customWidth="1"/>
    <col min="12" max="12" width="7.21875" bestFit="1" customWidth="1"/>
    <col min="13" max="13" width="6.33203125" bestFit="1" customWidth="1"/>
    <col min="14" max="14" width="5.6640625" bestFit="1" customWidth="1"/>
    <col min="15" max="15" width="6.77734375" bestFit="1" customWidth="1"/>
    <col min="16" max="16" width="6.5546875" bestFit="1" customWidth="1"/>
    <col min="17" max="17" width="6.33203125" bestFit="1" customWidth="1"/>
    <col min="18" max="18" width="6.88671875" bestFit="1" customWidth="1"/>
    <col min="19" max="19" width="6.5546875" bestFit="1" customWidth="1"/>
    <col min="21" max="21" width="17.21875" customWidth="1"/>
  </cols>
  <sheetData>
    <row r="1" spans="1:21" ht="18">
      <c r="A1" s="129" t="s">
        <v>66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1"/>
    </row>
    <row r="2" spans="1:21" ht="15" thickBot="1">
      <c r="A2" s="54"/>
      <c r="B2" s="54"/>
      <c r="C2" s="54"/>
      <c r="D2" s="54"/>
      <c r="E2" s="54"/>
      <c r="F2" s="54"/>
      <c r="G2" s="55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</row>
    <row r="3" spans="1:21" ht="43.8" thickBot="1">
      <c r="A3" s="56" t="s">
        <v>67</v>
      </c>
      <c r="B3" s="56" t="s">
        <v>68</v>
      </c>
      <c r="C3" s="57" t="s">
        <v>69</v>
      </c>
      <c r="D3" s="57" t="s">
        <v>70</v>
      </c>
      <c r="E3" s="57" t="s">
        <v>71</v>
      </c>
      <c r="F3" s="58"/>
      <c r="G3" s="59" t="s">
        <v>72</v>
      </c>
      <c r="H3" s="60" t="s">
        <v>73</v>
      </c>
      <c r="I3" s="60" t="s">
        <v>74</v>
      </c>
      <c r="J3" s="56" t="s">
        <v>75</v>
      </c>
      <c r="K3" s="56" t="s">
        <v>76</v>
      </c>
      <c r="L3" s="56" t="s">
        <v>77</v>
      </c>
      <c r="M3" s="56" t="s">
        <v>78</v>
      </c>
      <c r="N3" s="56" t="s">
        <v>79</v>
      </c>
      <c r="O3" s="56" t="s">
        <v>80</v>
      </c>
      <c r="P3" s="56" t="s">
        <v>81</v>
      </c>
      <c r="Q3" s="56" t="s">
        <v>82</v>
      </c>
      <c r="R3" s="56" t="s">
        <v>83</v>
      </c>
      <c r="S3" s="56" t="s">
        <v>84</v>
      </c>
      <c r="T3" s="58"/>
      <c r="U3" s="61" t="s">
        <v>85</v>
      </c>
    </row>
    <row r="4" spans="1:21" ht="15.6">
      <c r="A4" s="132">
        <v>1</v>
      </c>
      <c r="B4" s="115" t="s">
        <v>86</v>
      </c>
      <c r="C4" s="62" t="s">
        <v>87</v>
      </c>
      <c r="D4" s="63">
        <v>994</v>
      </c>
      <c r="E4" s="115">
        <v>0.74</v>
      </c>
      <c r="F4" s="64"/>
      <c r="G4" s="110">
        <v>0.70940000000000003</v>
      </c>
      <c r="H4" s="65">
        <f>H5/H6</f>
        <v>1061.282545787155</v>
      </c>
      <c r="I4" s="66">
        <f t="shared" ref="I4:S4" si="0">I5/I6</f>
        <v>1048.8142443463303</v>
      </c>
      <c r="J4" s="66">
        <f t="shared" si="0"/>
        <v>1051.5782441049225</v>
      </c>
      <c r="K4" s="66">
        <f t="shared" si="0"/>
        <v>1031.3198457403075</v>
      </c>
      <c r="L4" s="66">
        <f t="shared" si="0"/>
        <v>1013.773272905667</v>
      </c>
      <c r="M4" s="66">
        <f t="shared" si="0"/>
        <v>984.97014840927761</v>
      </c>
      <c r="N4" s="66">
        <f t="shared" si="0"/>
        <v>976.57558880095507</v>
      </c>
      <c r="O4" s="66">
        <f t="shared" si="0"/>
        <v>962.90414239051563</v>
      </c>
      <c r="P4" s="66">
        <f t="shared" si="0"/>
        <v>947.48544486190576</v>
      </c>
      <c r="Q4" s="66">
        <f t="shared" si="0"/>
        <v>929.94345481825906</v>
      </c>
      <c r="R4" s="66">
        <f t="shared" si="0"/>
        <v>914.93615768907523</v>
      </c>
      <c r="S4" s="67">
        <f t="shared" si="0"/>
        <v>886.32989757294524</v>
      </c>
      <c r="T4" s="64"/>
      <c r="U4" s="133">
        <f>(S6-H6)/H6</f>
        <v>0.21114410915435158</v>
      </c>
    </row>
    <row r="5" spans="1:21" ht="15.6">
      <c r="A5" s="114"/>
      <c r="B5" s="116"/>
      <c r="C5" s="68" t="s">
        <v>88</v>
      </c>
      <c r="D5" s="69">
        <v>666</v>
      </c>
      <c r="E5" s="116"/>
      <c r="F5" s="64"/>
      <c r="G5" s="111"/>
      <c r="H5" s="70">
        <v>766.1</v>
      </c>
      <c r="I5" s="71">
        <v>770.4</v>
      </c>
      <c r="J5" s="71">
        <v>786</v>
      </c>
      <c r="K5" s="71">
        <v>784.4</v>
      </c>
      <c r="L5" s="71">
        <v>784.6</v>
      </c>
      <c r="M5" s="71">
        <v>775.7</v>
      </c>
      <c r="N5" s="71">
        <v>782.59999999999991</v>
      </c>
      <c r="O5" s="71">
        <v>785.20000000000027</v>
      </c>
      <c r="P5" s="71">
        <v>786.19999999999982</v>
      </c>
      <c r="Q5" s="71">
        <v>785.2</v>
      </c>
      <c r="R5" s="71">
        <v>786.10000000000014</v>
      </c>
      <c r="S5" s="72">
        <v>774.89999999999986</v>
      </c>
      <c r="T5" s="64"/>
      <c r="U5" s="134"/>
    </row>
    <row r="6" spans="1:21" ht="16.2" thickBot="1">
      <c r="A6" s="118"/>
      <c r="B6" s="117"/>
      <c r="C6" s="73" t="s">
        <v>89</v>
      </c>
      <c r="D6" s="74">
        <f>D5/D4</f>
        <v>0.67002012072434602</v>
      </c>
      <c r="E6" s="117"/>
      <c r="F6" s="64"/>
      <c r="G6" s="112"/>
      <c r="H6" s="75">
        <v>0.72186243243243242</v>
      </c>
      <c r="I6" s="76">
        <v>0.73454379948867787</v>
      </c>
      <c r="J6" s="76">
        <v>0.74744794731753306</v>
      </c>
      <c r="K6" s="76">
        <v>0.76057878963527348</v>
      </c>
      <c r="L6" s="76">
        <v>0.77394030891264987</v>
      </c>
      <c r="M6" s="76">
        <v>0.787536557582737</v>
      </c>
      <c r="N6" s="76">
        <v>0.80137165927000131</v>
      </c>
      <c r="O6" s="76">
        <v>0.81544981004096084</v>
      </c>
      <c r="P6" s="76">
        <v>0.82977527967681552</v>
      </c>
      <c r="Q6" s="76">
        <v>0.84435241296843522</v>
      </c>
      <c r="R6" s="76">
        <v>0.85918563103409695</v>
      </c>
      <c r="S6" s="77">
        <v>0.87427943266037167</v>
      </c>
      <c r="T6" s="64"/>
      <c r="U6" s="135"/>
    </row>
    <row r="7" spans="1:21" ht="15" thickBot="1">
      <c r="A7" s="78"/>
      <c r="B7" s="54"/>
      <c r="C7" s="54"/>
      <c r="D7" s="54"/>
      <c r="E7" s="54"/>
      <c r="F7" s="54"/>
      <c r="G7" s="55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</row>
    <row r="8" spans="1:21" ht="15.6">
      <c r="A8" s="113">
        <v>2</v>
      </c>
      <c r="B8" s="115" t="s">
        <v>90</v>
      </c>
      <c r="C8" s="62" t="s">
        <v>87</v>
      </c>
      <c r="D8" s="63">
        <v>262</v>
      </c>
      <c r="E8" s="115">
        <v>0.84</v>
      </c>
      <c r="F8" s="64"/>
      <c r="G8" s="110">
        <v>0.76</v>
      </c>
      <c r="H8" s="79">
        <f>H9/H10</f>
        <v>287.19158453903685</v>
      </c>
      <c r="I8" s="80">
        <f t="shared" ref="I8:S8" si="1">I9/I10</f>
        <v>283.88540384256407</v>
      </c>
      <c r="J8" s="80">
        <f t="shared" si="1"/>
        <v>284.60397631457494</v>
      </c>
      <c r="K8" s="80">
        <f t="shared" si="1"/>
        <v>279.07686916986967</v>
      </c>
      <c r="L8" s="80">
        <f t="shared" si="1"/>
        <v>274.37941534797523</v>
      </c>
      <c r="M8" s="80">
        <f t="shared" si="1"/>
        <v>266.56082529195828</v>
      </c>
      <c r="N8" s="80">
        <f t="shared" si="1"/>
        <v>264.28840400349986</v>
      </c>
      <c r="O8" s="80">
        <f t="shared" si="1"/>
        <v>260.64139210914101</v>
      </c>
      <c r="P8" s="80">
        <f t="shared" si="1"/>
        <v>256.36658876797424</v>
      </c>
      <c r="Q8" s="80">
        <f t="shared" si="1"/>
        <v>251.71950766031159</v>
      </c>
      <c r="R8" s="80">
        <f t="shared" si="1"/>
        <v>247.59103296304411</v>
      </c>
      <c r="S8" s="81">
        <f t="shared" si="1"/>
        <v>239.90008536297404</v>
      </c>
      <c r="T8" s="64"/>
      <c r="U8" s="124">
        <f>(S10-H10)/H10</f>
        <v>0.21114410915435128</v>
      </c>
    </row>
    <row r="9" spans="1:21" ht="15.6">
      <c r="A9" s="114"/>
      <c r="B9" s="116"/>
      <c r="C9" s="68" t="s">
        <v>88</v>
      </c>
      <c r="D9" s="82">
        <v>197.3</v>
      </c>
      <c r="E9" s="116"/>
      <c r="F9" s="64"/>
      <c r="G9" s="111"/>
      <c r="H9" s="70">
        <v>222.1</v>
      </c>
      <c r="I9" s="71">
        <v>223.4</v>
      </c>
      <c r="J9" s="71">
        <v>227.89999999999998</v>
      </c>
      <c r="K9" s="71">
        <v>227.39999999999998</v>
      </c>
      <c r="L9" s="71">
        <v>227.5</v>
      </c>
      <c r="M9" s="71">
        <v>224.90000000000009</v>
      </c>
      <c r="N9" s="71">
        <v>226.89999999999986</v>
      </c>
      <c r="O9" s="71">
        <v>227.70000000000005</v>
      </c>
      <c r="P9" s="71">
        <v>227.90000000000009</v>
      </c>
      <c r="Q9" s="71">
        <v>227.70000000000005</v>
      </c>
      <c r="R9" s="71">
        <v>227.90000000000009</v>
      </c>
      <c r="S9" s="72">
        <v>224.69999999999982</v>
      </c>
      <c r="T9" s="64"/>
      <c r="U9" s="125"/>
    </row>
    <row r="10" spans="1:21" ht="16.2" thickBot="1">
      <c r="A10" s="114"/>
      <c r="B10" s="116"/>
      <c r="C10" s="68" t="s">
        <v>89</v>
      </c>
      <c r="D10" s="74">
        <f>D9/D8</f>
        <v>0.75305343511450384</v>
      </c>
      <c r="E10" s="117"/>
      <c r="F10" s="64"/>
      <c r="G10" s="112"/>
      <c r="H10" s="83">
        <v>0.77335135135135136</v>
      </c>
      <c r="I10" s="84">
        <v>0.7869372534696859</v>
      </c>
      <c r="J10" s="84">
        <v>0.8007618268414507</v>
      </c>
      <c r="K10" s="84">
        <v>0.81482926434001668</v>
      </c>
      <c r="L10" s="84">
        <v>0.82914383249734125</v>
      </c>
      <c r="M10" s="84">
        <v>0.84370987279797016</v>
      </c>
      <c r="N10" s="84">
        <v>0.85853180299577236</v>
      </c>
      <c r="O10" s="84">
        <v>0.87361411845380621</v>
      </c>
      <c r="P10" s="84">
        <v>0.88896139350772441</v>
      </c>
      <c r="Q10" s="84">
        <v>0.90457828285313036</v>
      </c>
      <c r="R10" s="84">
        <v>0.920469522957307</v>
      </c>
      <c r="S10" s="85">
        <v>0.93663993349574615</v>
      </c>
      <c r="T10" s="64"/>
      <c r="U10" s="126"/>
    </row>
    <row r="11" spans="1:21" ht="15" thickBot="1">
      <c r="A11" s="119"/>
      <c r="B11" s="120"/>
      <c r="C11" s="120"/>
      <c r="D11" s="120"/>
      <c r="E11" s="120"/>
      <c r="F11" s="54"/>
      <c r="G11" s="55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54"/>
      <c r="U11" s="54"/>
    </row>
    <row r="12" spans="1:21" ht="15.6">
      <c r="A12" s="113">
        <v>3</v>
      </c>
      <c r="B12" s="115" t="s">
        <v>91</v>
      </c>
      <c r="C12" s="62" t="s">
        <v>87</v>
      </c>
      <c r="D12" s="63">
        <v>253</v>
      </c>
      <c r="E12" s="121">
        <v>0.69</v>
      </c>
      <c r="F12" s="64"/>
      <c r="G12" s="110">
        <v>0.66</v>
      </c>
      <c r="H12" s="79">
        <f>H13/H14</f>
        <v>249.85311280131998</v>
      </c>
      <c r="I12" s="80">
        <f t="shared" ref="I12:S12" si="2">I13/I14</f>
        <v>246.85653805826499</v>
      </c>
      <c r="J12" s="80">
        <f t="shared" si="2"/>
        <v>247.48402200620384</v>
      </c>
      <c r="K12" s="80">
        <f t="shared" si="2"/>
        <v>242.78743006430756</v>
      </c>
      <c r="L12" s="80">
        <f t="shared" si="2"/>
        <v>238.5958808068894</v>
      </c>
      <c r="M12" s="80">
        <f t="shared" si="2"/>
        <v>231.88353076113827</v>
      </c>
      <c r="N12" s="80">
        <f t="shared" si="2"/>
        <v>229.89212080553386</v>
      </c>
      <c r="O12" s="80">
        <f t="shared" si="2"/>
        <v>226.58225223717159</v>
      </c>
      <c r="P12" s="80">
        <f t="shared" si="2"/>
        <v>223.05907831214029</v>
      </c>
      <c r="Q12" s="80">
        <f t="shared" si="2"/>
        <v>218.9535276437359</v>
      </c>
      <c r="R12" s="80">
        <f t="shared" si="2"/>
        <v>215.29855430634336</v>
      </c>
      <c r="S12" s="81">
        <f t="shared" si="2"/>
        <v>208.63099492544617</v>
      </c>
      <c r="T12" s="64"/>
      <c r="U12" s="124">
        <f>(S14-H14)/H14</f>
        <v>0.21114410915435142</v>
      </c>
    </row>
    <row r="13" spans="1:21" ht="15.6">
      <c r="A13" s="114"/>
      <c r="B13" s="116"/>
      <c r="C13" s="68" t="s">
        <v>88</v>
      </c>
      <c r="D13" s="82">
        <v>168.9</v>
      </c>
      <c r="E13" s="122"/>
      <c r="F13" s="64"/>
      <c r="G13" s="111"/>
      <c r="H13" s="70">
        <v>167.8</v>
      </c>
      <c r="I13" s="71">
        <v>168.7</v>
      </c>
      <c r="J13" s="71">
        <v>172.1</v>
      </c>
      <c r="K13" s="71">
        <v>171.79999999999995</v>
      </c>
      <c r="L13" s="71">
        <v>171.80000000000007</v>
      </c>
      <c r="M13" s="71">
        <v>169.89999999999998</v>
      </c>
      <c r="N13" s="71">
        <v>171.39999999999998</v>
      </c>
      <c r="O13" s="71">
        <v>171.90000000000009</v>
      </c>
      <c r="P13" s="71">
        <v>172.19999999999982</v>
      </c>
      <c r="Q13" s="71">
        <v>172</v>
      </c>
      <c r="R13" s="71">
        <v>172.10000000000014</v>
      </c>
      <c r="S13" s="72">
        <v>169.70000000000005</v>
      </c>
      <c r="T13" s="64"/>
      <c r="U13" s="125"/>
    </row>
    <row r="14" spans="1:21" ht="16.2" thickBot="1">
      <c r="A14" s="118"/>
      <c r="B14" s="117"/>
      <c r="C14" s="73" t="s">
        <v>89</v>
      </c>
      <c r="D14" s="74">
        <f>D13/D12</f>
        <v>0.66758893280632414</v>
      </c>
      <c r="E14" s="123"/>
      <c r="F14" s="64"/>
      <c r="G14" s="112"/>
      <c r="H14" s="83">
        <v>0.67159459459459458</v>
      </c>
      <c r="I14" s="84">
        <v>0.6833928780131483</v>
      </c>
      <c r="J14" s="84">
        <v>0.69539842857283873</v>
      </c>
      <c r="K14" s="84">
        <v>0.70761488745317236</v>
      </c>
      <c r="L14" s="84">
        <v>0.72004595980032271</v>
      </c>
      <c r="M14" s="84">
        <v>0.73269541585086895</v>
      </c>
      <c r="N14" s="84">
        <v>0.74556709207527616</v>
      </c>
      <c r="O14" s="84">
        <v>0.75866489234146339</v>
      </c>
      <c r="P14" s="84">
        <v>0.77199278909881341</v>
      </c>
      <c r="Q14" s="84">
        <v>0.78555482458298176</v>
      </c>
      <c r="R14" s="84">
        <v>0.79935511204187193</v>
      </c>
      <c r="S14" s="85">
        <v>0.81339783698314805</v>
      </c>
      <c r="T14" s="64"/>
      <c r="U14" s="126"/>
    </row>
    <row r="15" spans="1:21" ht="15" thickBot="1">
      <c r="A15" s="127"/>
      <c r="B15" s="128"/>
      <c r="C15" s="128"/>
      <c r="D15" s="128"/>
      <c r="E15" s="128"/>
      <c r="F15" s="54"/>
      <c r="G15" s="55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54"/>
      <c r="U15" s="54"/>
    </row>
    <row r="16" spans="1:21" ht="15.6">
      <c r="A16" s="113">
        <v>4</v>
      </c>
      <c r="B16" s="115" t="s">
        <v>92</v>
      </c>
      <c r="C16" s="62" t="s">
        <v>87</v>
      </c>
      <c r="D16" s="63">
        <v>355</v>
      </c>
      <c r="E16" s="115">
        <v>0.71</v>
      </c>
      <c r="F16" s="64"/>
      <c r="G16" s="110">
        <v>0.64</v>
      </c>
      <c r="H16" s="79">
        <f>H17/H18</f>
        <v>387.71995351925631</v>
      </c>
      <c r="I16" s="80">
        <f t="shared" ref="I16:S16" si="3">I17/I18</f>
        <v>383.28977141456312</v>
      </c>
      <c r="J16" s="80">
        <f t="shared" si="3"/>
        <v>345.53033214804282</v>
      </c>
      <c r="K16" s="80">
        <f t="shared" si="3"/>
        <v>376.87343034829541</v>
      </c>
      <c r="L16" s="80">
        <f t="shared" si="3"/>
        <v>370.36698334361017</v>
      </c>
      <c r="M16" s="80">
        <f t="shared" si="3"/>
        <v>359.89118983879519</v>
      </c>
      <c r="N16" s="80">
        <f t="shared" si="3"/>
        <v>356.85923215765678</v>
      </c>
      <c r="O16" s="80">
        <f t="shared" si="3"/>
        <v>351.78575243716199</v>
      </c>
      <c r="P16" s="80">
        <f t="shared" si="3"/>
        <v>346.2467574496813</v>
      </c>
      <c r="Q16" s="80">
        <f t="shared" si="3"/>
        <v>339.74395121521866</v>
      </c>
      <c r="R16" s="80">
        <f t="shared" si="3"/>
        <v>334.39455878027593</v>
      </c>
      <c r="S16" s="81">
        <f t="shared" si="3"/>
        <v>323.80372558755255</v>
      </c>
      <c r="T16" s="64"/>
      <c r="U16" s="124">
        <f>(S18-H18)/H18</f>
        <v>0.21114410915435147</v>
      </c>
    </row>
    <row r="17" spans="1:21" ht="15.6">
      <c r="A17" s="114"/>
      <c r="B17" s="116"/>
      <c r="C17" s="68" t="s">
        <v>88</v>
      </c>
      <c r="D17" s="82">
        <v>204.6</v>
      </c>
      <c r="E17" s="116"/>
      <c r="F17" s="64"/>
      <c r="G17" s="111"/>
      <c r="H17" s="70">
        <v>252.5</v>
      </c>
      <c r="I17" s="71">
        <v>254</v>
      </c>
      <c r="J17" s="71">
        <v>233</v>
      </c>
      <c r="K17" s="71">
        <v>258.60000000000002</v>
      </c>
      <c r="L17" s="71">
        <v>258.59999999999991</v>
      </c>
      <c r="M17" s="71">
        <v>255.70000000000005</v>
      </c>
      <c r="N17" s="71">
        <v>258</v>
      </c>
      <c r="O17" s="71">
        <v>258.80000000000018</v>
      </c>
      <c r="P17" s="71">
        <v>259.19999999999982</v>
      </c>
      <c r="Q17" s="71">
        <v>258.80000000000018</v>
      </c>
      <c r="R17" s="71">
        <v>259.19999999999982</v>
      </c>
      <c r="S17" s="72">
        <v>255.40000000000009</v>
      </c>
      <c r="T17" s="64"/>
      <c r="U17" s="125"/>
    </row>
    <row r="18" spans="1:21" ht="16.2" thickBot="1">
      <c r="A18" s="114"/>
      <c r="B18" s="116"/>
      <c r="C18" s="68" t="s">
        <v>89</v>
      </c>
      <c r="D18" s="74">
        <f>D17/D16</f>
        <v>0.57633802816901403</v>
      </c>
      <c r="E18" s="117"/>
      <c r="F18" s="64"/>
      <c r="G18" s="112"/>
      <c r="H18" s="83">
        <v>0.65124324324324323</v>
      </c>
      <c r="I18" s="84">
        <v>0.66268400292184071</v>
      </c>
      <c r="J18" s="84">
        <v>0.67432574891911634</v>
      </c>
      <c r="K18" s="84">
        <v>0.68617201207580347</v>
      </c>
      <c r="L18" s="84">
        <v>0.69822638526091896</v>
      </c>
      <c r="M18" s="84">
        <v>0.71049252446144862</v>
      </c>
      <c r="N18" s="84">
        <v>0.72297414989117681</v>
      </c>
      <c r="O18" s="84">
        <v>0.73567504711899478</v>
      </c>
      <c r="P18" s="84">
        <v>0.74859906821703115</v>
      </c>
      <c r="Q18" s="84">
        <v>0.761750132928952</v>
      </c>
      <c r="R18" s="84">
        <v>0.77513222985878494</v>
      </c>
      <c r="S18" s="85">
        <v>0.78874941768062845</v>
      </c>
      <c r="T18" s="64"/>
      <c r="U18" s="126"/>
    </row>
    <row r="19" spans="1:21" ht="15" thickBot="1">
      <c r="A19" s="119"/>
      <c r="B19" s="120"/>
      <c r="C19" s="120"/>
      <c r="D19" s="120"/>
      <c r="E19" s="120"/>
      <c r="F19" s="54"/>
      <c r="G19" s="55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54"/>
      <c r="U19" s="54"/>
    </row>
    <row r="20" spans="1:21" ht="15.6">
      <c r="A20" s="113">
        <v>5</v>
      </c>
      <c r="B20" s="115" t="s">
        <v>93</v>
      </c>
      <c r="C20" s="62" t="s">
        <v>87</v>
      </c>
      <c r="D20" s="63">
        <v>124</v>
      </c>
      <c r="E20" s="115">
        <v>1.1000000000000001</v>
      </c>
      <c r="F20" s="64"/>
      <c r="G20" s="110">
        <v>0.89</v>
      </c>
      <c r="H20" s="79">
        <f>H21/H22</f>
        <v>136.58922362982526</v>
      </c>
      <c r="I20" s="80">
        <f t="shared" ref="I20:S20" si="4">I21/I22</f>
        <v>134.88219010692436</v>
      </c>
      <c r="J20" s="80">
        <f t="shared" si="4"/>
        <v>135.32618727750128</v>
      </c>
      <c r="K20" s="80">
        <f t="shared" si="4"/>
        <v>132.67548172328219</v>
      </c>
      <c r="L20" s="80">
        <f t="shared" si="4"/>
        <v>130.48792523860843</v>
      </c>
      <c r="M20" s="80">
        <f t="shared" si="4"/>
        <v>126.71697107918321</v>
      </c>
      <c r="N20" s="80">
        <f t="shared" si="4"/>
        <v>125.62340150582584</v>
      </c>
      <c r="O20" s="80">
        <f t="shared" si="4"/>
        <v>123.94333996917729</v>
      </c>
      <c r="P20" s="80">
        <f t="shared" si="4"/>
        <v>121.89960749164827</v>
      </c>
      <c r="Q20" s="80">
        <f t="shared" si="4"/>
        <v>119.60629663329277</v>
      </c>
      <c r="R20" s="80">
        <f t="shared" si="4"/>
        <v>117.72692331590257</v>
      </c>
      <c r="S20" s="81">
        <f t="shared" si="4"/>
        <v>114.05339711860569</v>
      </c>
      <c r="T20" s="64"/>
      <c r="U20" s="124">
        <f>(S22-H22)/H22</f>
        <v>0.21114410915435122</v>
      </c>
    </row>
    <row r="21" spans="1:21" ht="15.6">
      <c r="A21" s="114"/>
      <c r="B21" s="116"/>
      <c r="C21" s="68" t="s">
        <v>88</v>
      </c>
      <c r="D21" s="82">
        <v>95.3</v>
      </c>
      <c r="E21" s="116"/>
      <c r="F21" s="64"/>
      <c r="G21" s="111"/>
      <c r="H21" s="70">
        <v>123.7</v>
      </c>
      <c r="I21" s="71">
        <v>124.3</v>
      </c>
      <c r="J21" s="71">
        <v>126.89999999999998</v>
      </c>
      <c r="K21" s="71">
        <v>126.60000000000002</v>
      </c>
      <c r="L21" s="71">
        <v>126.70000000000005</v>
      </c>
      <c r="M21" s="71">
        <v>125.19999999999993</v>
      </c>
      <c r="N21" s="71">
        <v>126.30000000000007</v>
      </c>
      <c r="O21" s="71">
        <v>126.79999999999995</v>
      </c>
      <c r="P21" s="71">
        <v>126.90000000000009</v>
      </c>
      <c r="Q21" s="71">
        <v>126.69999999999982</v>
      </c>
      <c r="R21" s="71">
        <v>126.90000000000009</v>
      </c>
      <c r="S21" s="72">
        <v>125.09999999999991</v>
      </c>
      <c r="T21" s="64"/>
      <c r="U21" s="125"/>
    </row>
    <row r="22" spans="1:21" ht="16.2" thickBot="1">
      <c r="A22" s="118"/>
      <c r="B22" s="117"/>
      <c r="C22" s="73" t="s">
        <v>89</v>
      </c>
      <c r="D22" s="74">
        <f>D21/D20</f>
        <v>0.7685483870967742</v>
      </c>
      <c r="E22" s="117"/>
      <c r="F22" s="64"/>
      <c r="G22" s="112"/>
      <c r="H22" s="83">
        <v>0.90563513513513516</v>
      </c>
      <c r="I22" s="84">
        <v>0.92154494156318478</v>
      </c>
      <c r="J22" s="84">
        <v>0.93773424459064614</v>
      </c>
      <c r="K22" s="84">
        <v>0.95420795429291427</v>
      </c>
      <c r="L22" s="84">
        <v>0.97097106700346547</v>
      </c>
      <c r="M22" s="84">
        <v>0.98802866682920198</v>
      </c>
      <c r="N22" s="84">
        <v>1.0053859271924177</v>
      </c>
      <c r="O22" s="84">
        <v>1.023048112399852</v>
      </c>
      <c r="P22" s="84">
        <v>1.041020579239309</v>
      </c>
      <c r="Q22" s="84">
        <v>1.0593087786043238</v>
      </c>
      <c r="R22" s="84">
        <v>1.0779182571473727</v>
      </c>
      <c r="S22" s="85">
        <v>1.0968546589621238</v>
      </c>
      <c r="T22" s="64"/>
      <c r="U22" s="126"/>
    </row>
    <row r="23" spans="1:21" ht="15" thickBot="1"/>
    <row r="24" spans="1:21">
      <c r="G24" s="110">
        <v>0.64</v>
      </c>
      <c r="H24" s="79">
        <f>H25/H26</f>
        <v>387.71995351925631</v>
      </c>
      <c r="I24" s="80">
        <f t="shared" ref="I24:S24" si="5">I25/I26</f>
        <v>383.28977141456312</v>
      </c>
      <c r="J24" s="80">
        <f t="shared" si="5"/>
        <v>345.53033214804282</v>
      </c>
      <c r="K24" s="80">
        <f t="shared" si="5"/>
        <v>376.87343034829541</v>
      </c>
      <c r="L24" s="80">
        <f t="shared" si="5"/>
        <v>370.36698334361017</v>
      </c>
      <c r="M24" s="80">
        <f t="shared" si="5"/>
        <v>359.89118983879519</v>
      </c>
      <c r="N24" s="80">
        <f t="shared" si="5"/>
        <v>356.85923215765678</v>
      </c>
      <c r="O24" s="80">
        <f t="shared" si="5"/>
        <v>351.78575243716199</v>
      </c>
      <c r="P24" s="80">
        <f t="shared" si="5"/>
        <v>346.2467574496813</v>
      </c>
      <c r="Q24" s="80">
        <f t="shared" si="5"/>
        <v>339.74395121521866</v>
      </c>
      <c r="R24" s="80">
        <f t="shared" si="5"/>
        <v>334.39455878027593</v>
      </c>
      <c r="S24" s="81">
        <f t="shared" si="5"/>
        <v>323.80372558755255</v>
      </c>
    </row>
    <row r="25" spans="1:21">
      <c r="G25" s="111"/>
      <c r="H25" s="70">
        <v>252.5</v>
      </c>
      <c r="I25" s="71">
        <v>254</v>
      </c>
      <c r="J25" s="71">
        <v>233</v>
      </c>
      <c r="K25" s="71">
        <v>258.60000000000002</v>
      </c>
      <c r="L25" s="71">
        <v>258.59999999999991</v>
      </c>
      <c r="M25" s="71">
        <v>255.70000000000005</v>
      </c>
      <c r="N25" s="71">
        <v>258</v>
      </c>
      <c r="O25" s="71">
        <v>258.80000000000018</v>
      </c>
      <c r="P25" s="71">
        <v>259.19999999999982</v>
      </c>
      <c r="Q25" s="71">
        <v>258.80000000000018</v>
      </c>
      <c r="R25" s="71">
        <v>259.19999999999982</v>
      </c>
      <c r="S25" s="72">
        <v>255.40000000000009</v>
      </c>
    </row>
    <row r="26" spans="1:21" ht="15" thickBot="1">
      <c r="G26" s="112"/>
      <c r="H26" s="83">
        <v>0.65124324324324323</v>
      </c>
      <c r="I26" s="84">
        <v>0.66268400292184071</v>
      </c>
      <c r="J26" s="84">
        <v>0.67432574891911634</v>
      </c>
      <c r="K26" s="84">
        <v>0.68617201207580347</v>
      </c>
      <c r="L26" s="84">
        <v>0.69822638526091896</v>
      </c>
      <c r="M26" s="84">
        <v>0.71049252446144862</v>
      </c>
      <c r="N26" s="84">
        <v>0.72297414989117681</v>
      </c>
      <c r="O26" s="84">
        <v>0.73567504711899478</v>
      </c>
      <c r="P26" s="84">
        <v>0.74859906821703115</v>
      </c>
      <c r="Q26" s="84">
        <v>0.761750132928952</v>
      </c>
      <c r="R26" s="84">
        <v>0.77513222985878494</v>
      </c>
      <c r="S26" s="85">
        <v>0.78874941768062845</v>
      </c>
    </row>
  </sheetData>
  <mergeCells count="33">
    <mergeCell ref="A11:E11"/>
    <mergeCell ref="H11:S11"/>
    <mergeCell ref="A1:U1"/>
    <mergeCell ref="A4:A6"/>
    <mergeCell ref="B4:B6"/>
    <mergeCell ref="E4:E6"/>
    <mergeCell ref="G4:G6"/>
    <mergeCell ref="U4:U6"/>
    <mergeCell ref="A8:A10"/>
    <mergeCell ref="B8:B10"/>
    <mergeCell ref="E8:E10"/>
    <mergeCell ref="G8:G10"/>
    <mergeCell ref="U8:U10"/>
    <mergeCell ref="B12:B14"/>
    <mergeCell ref="E12:E14"/>
    <mergeCell ref="G12:G14"/>
    <mergeCell ref="U12:U14"/>
    <mergeCell ref="U20:U22"/>
    <mergeCell ref="U16:U18"/>
    <mergeCell ref="H19:S19"/>
    <mergeCell ref="A15:E15"/>
    <mergeCell ref="H15:S15"/>
    <mergeCell ref="A12:A14"/>
    <mergeCell ref="G24:G26"/>
    <mergeCell ref="A16:A18"/>
    <mergeCell ref="B16:B18"/>
    <mergeCell ref="E16:E18"/>
    <mergeCell ref="G16:G18"/>
    <mergeCell ref="A20:A22"/>
    <mergeCell ref="B20:B22"/>
    <mergeCell ref="E20:E22"/>
    <mergeCell ref="G20:G22"/>
    <mergeCell ref="A19:E19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6"/>
  <sheetViews>
    <sheetView workbookViewId="0">
      <selection activeCell="C16" sqref="C16"/>
    </sheetView>
  </sheetViews>
  <sheetFormatPr defaultColWidth="9.109375" defaultRowHeight="14.4"/>
  <cols>
    <col min="1" max="1" width="9.109375" style="1"/>
    <col min="2" max="2" width="14.44140625" style="1" customWidth="1"/>
    <col min="3" max="3" width="13.44140625" style="1" customWidth="1"/>
    <col min="4" max="16384" width="9.109375" style="1"/>
  </cols>
  <sheetData>
    <row r="1" spans="1:12">
      <c r="A1" s="1" t="s">
        <v>4</v>
      </c>
      <c r="B1" s="1" t="s">
        <v>6</v>
      </c>
      <c r="C1" s="1" t="s">
        <v>7</v>
      </c>
    </row>
    <row r="2" spans="1:12" hidden="1">
      <c r="A2" s="3" t="s">
        <v>8</v>
      </c>
      <c r="K2" s="16">
        <v>10</v>
      </c>
      <c r="L2" s="16">
        <v>12.3</v>
      </c>
    </row>
    <row r="3" spans="1:12" hidden="1">
      <c r="A3" s="3" t="s">
        <v>13</v>
      </c>
      <c r="K3" s="16">
        <v>10</v>
      </c>
      <c r="L3" s="16">
        <v>13.9</v>
      </c>
    </row>
    <row r="4" spans="1:12" hidden="1">
      <c r="A4" s="3" t="s">
        <v>14</v>
      </c>
      <c r="K4" s="16">
        <v>10</v>
      </c>
      <c r="L4" s="16">
        <v>17.2</v>
      </c>
    </row>
    <row r="5" spans="1:12" hidden="1">
      <c r="A5" s="3" t="s">
        <v>15</v>
      </c>
      <c r="K5" s="16">
        <v>10</v>
      </c>
      <c r="L5" s="16">
        <v>16.7</v>
      </c>
    </row>
    <row r="6" spans="1:12" hidden="1">
      <c r="A6" s="3" t="s">
        <v>16</v>
      </c>
      <c r="K6" s="16">
        <v>10</v>
      </c>
      <c r="L6" s="16">
        <v>14.5</v>
      </c>
    </row>
    <row r="7" spans="1:12" hidden="1">
      <c r="A7" s="3" t="s">
        <v>17</v>
      </c>
      <c r="K7" s="16">
        <v>10</v>
      </c>
      <c r="L7" s="16">
        <v>15</v>
      </c>
    </row>
    <row r="8" spans="1:12" hidden="1">
      <c r="A8" s="3" t="s">
        <v>18</v>
      </c>
      <c r="K8" s="16">
        <v>10</v>
      </c>
      <c r="L8" s="16">
        <v>13</v>
      </c>
    </row>
    <row r="9" spans="1:12" hidden="1">
      <c r="A9" s="3" t="s">
        <v>19</v>
      </c>
      <c r="K9" s="16">
        <v>10</v>
      </c>
      <c r="L9" s="16">
        <v>14.7</v>
      </c>
    </row>
    <row r="10" spans="1:12" hidden="1">
      <c r="A10" s="3" t="s">
        <v>20</v>
      </c>
      <c r="K10" s="16">
        <v>10</v>
      </c>
      <c r="L10" s="16">
        <v>14.7</v>
      </c>
    </row>
    <row r="11" spans="1:12" hidden="1">
      <c r="A11" s="3" t="s">
        <v>21</v>
      </c>
      <c r="K11" s="16">
        <v>10</v>
      </c>
      <c r="L11" s="16">
        <v>8.6999999999999993</v>
      </c>
    </row>
    <row r="12" spans="1:12" hidden="1">
      <c r="A12" s="3" t="s">
        <v>22</v>
      </c>
      <c r="K12" s="16">
        <v>10</v>
      </c>
      <c r="L12" s="16">
        <v>14.5</v>
      </c>
    </row>
    <row r="13" spans="1:12" hidden="1">
      <c r="A13" s="3" t="s">
        <v>23</v>
      </c>
      <c r="K13" s="16">
        <v>10</v>
      </c>
      <c r="L13" s="16">
        <v>12.1</v>
      </c>
    </row>
    <row r="14" spans="1:12">
      <c r="A14" s="1" t="s">
        <v>31</v>
      </c>
      <c r="B14" s="1">
        <v>0.65</v>
      </c>
      <c r="C14" s="1">
        <v>0.66</v>
      </c>
      <c r="K14" s="16">
        <v>10</v>
      </c>
      <c r="L14" s="16">
        <v>13.2</v>
      </c>
    </row>
    <row r="15" spans="1:12">
      <c r="A15" s="1" t="s">
        <v>32</v>
      </c>
      <c r="B15" s="1">
        <v>0.66</v>
      </c>
      <c r="K15" s="16">
        <v>10</v>
      </c>
      <c r="L15" s="16">
        <v>8.1999999999999993</v>
      </c>
    </row>
    <row r="16" spans="1:12">
      <c r="A16" s="44" t="s">
        <v>65</v>
      </c>
      <c r="B16" s="1">
        <v>0.67</v>
      </c>
    </row>
  </sheetData>
  <phoneticPr fontId="8" type="noConversion"/>
  <pageMargins left="0.7" right="0.7" top="0.75" bottom="0.75" header="0.3" footer="0.3"/>
  <headerFooter>
    <oddFooter>&amp;L_x000D_&amp;1#&amp;"Calibri"&amp;10&amp;K000000 MAHLE internal (CL2)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workbookViewId="0">
      <selection activeCell="D29" sqref="D29"/>
    </sheetView>
  </sheetViews>
  <sheetFormatPr defaultColWidth="9.109375" defaultRowHeight="14.4"/>
  <cols>
    <col min="1" max="1" width="20.5546875" style="1" customWidth="1"/>
    <col min="2" max="2" width="28.5546875" style="1" customWidth="1"/>
    <col min="3" max="3" width="31.5546875" style="1" customWidth="1"/>
    <col min="4" max="4" width="36.44140625" style="1" customWidth="1"/>
    <col min="5" max="5" width="30.6640625" style="1" customWidth="1"/>
    <col min="6" max="16384" width="9.109375" style="1"/>
  </cols>
  <sheetData>
    <row r="1" spans="1:5">
      <c r="A1" s="2" t="s">
        <v>0</v>
      </c>
      <c r="B1" s="1" t="s">
        <v>24</v>
      </c>
      <c r="C1" s="1" t="s">
        <v>25</v>
      </c>
      <c r="D1" s="1" t="s">
        <v>26</v>
      </c>
      <c r="E1" s="1" t="s">
        <v>27</v>
      </c>
    </row>
    <row r="2" spans="1:5">
      <c r="A2" s="2">
        <v>45268</v>
      </c>
      <c r="B2" s="1" t="s">
        <v>28</v>
      </c>
      <c r="C2" s="1" t="s">
        <v>29</v>
      </c>
      <c r="D2" s="1" t="s">
        <v>28</v>
      </c>
      <c r="E2" s="1" t="s">
        <v>30</v>
      </c>
    </row>
  </sheetData>
  <pageMargins left="0.7" right="0.7" top="0.75" bottom="0.75" header="0.3" footer="0.3"/>
  <headerFooter>
    <oddFooter>&amp;L_x000D_&amp;1#&amp;"Calibri"&amp;10&amp;K000000 MAHLE internal (CL2)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Personal Gap Details</vt:lpstr>
      <vt:lpstr>Day wise</vt:lpstr>
      <vt:lpstr>Week Wise</vt:lpstr>
      <vt:lpstr>Summary</vt:lpstr>
      <vt:lpstr>Weekly Data</vt:lpstr>
      <vt:lpstr>Headcount Budget</vt:lpstr>
      <vt:lpstr>Monthly Data</vt:lpstr>
      <vt:lpstr>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Rohit Maan</cp:lastModifiedBy>
  <dcterms:created xsi:type="dcterms:W3CDTF">2023-12-10T07:09:00Z</dcterms:created>
  <dcterms:modified xsi:type="dcterms:W3CDTF">2024-04-05T05:42:14Z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94DD0B50C38C4F3DB867CC4E2DC99B2F_12</vt:lpwstr>
  </property>
  <property fmtid="{D5CDD505-2E9C-101B-9397-08002B2CF9AE}" pid="3" name="KSOProductBuildVer">
    <vt:lpwstr>1033-12.2.0.13359</vt:lpwstr>
  </property>
  <property fmtid="{D5CDD505-2E9C-101B-9397-08002B2CF9AE}" pid="4" name="MSIP_Label_0c72bc7c-1559-43e6-8719-ab74cb663232_Enabled">
    <vt:lpwstr>true</vt:lpwstr>
  </property>
  <property fmtid="{D5CDD505-2E9C-101B-9397-08002B2CF9AE}" pid="5" name="MSIP_Label_0c72bc7c-1559-43e6-8719-ab74cb663232_SetDate">
    <vt:lpwstr>2024-01-22T05:43:33Z</vt:lpwstr>
  </property>
  <property fmtid="{D5CDD505-2E9C-101B-9397-08002B2CF9AE}" pid="6" name="MSIP_Label_0c72bc7c-1559-43e6-8719-ab74cb663232_Method">
    <vt:lpwstr>Standard</vt:lpwstr>
  </property>
  <property fmtid="{D5CDD505-2E9C-101B-9397-08002B2CF9AE}" pid="7" name="MSIP_Label_0c72bc7c-1559-43e6-8719-ab74cb663232_Name">
    <vt:lpwstr>MAHLE internal (CL2)</vt:lpwstr>
  </property>
  <property fmtid="{D5CDD505-2E9C-101B-9397-08002B2CF9AE}" pid="8" name="MSIP_Label_0c72bc7c-1559-43e6-8719-ab74cb663232_SiteId">
    <vt:lpwstr>e396b7c6-05f6-47d7-bef7-e89a9de9fd6c</vt:lpwstr>
  </property>
  <property fmtid="{D5CDD505-2E9C-101B-9397-08002B2CF9AE}" pid="9" name="MSIP_Label_0c72bc7c-1559-43e6-8719-ab74cb663232_ActionId">
    <vt:lpwstr>425233ab-fb15-4fb2-b839-fa8fc91b9f18</vt:lpwstr>
  </property>
  <property fmtid="{D5CDD505-2E9C-101B-9397-08002B2CF9AE}" pid="10" name="MSIP_Label_0c72bc7c-1559-43e6-8719-ab74cb663232_ContentBits">
    <vt:lpwstr>2</vt:lpwstr>
  </property>
</Properties>
</file>