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comments3.xml" ContentType="application/vnd.openxmlformats-officedocument.spreadsheetml.comments+xml"/>
  <Override PartName="/xl/threadedComments/threadedComment3.xml" ContentType="application/vnd.ms-excel.threadedcomments+xml"/>
  <Override PartName="/xl/comments4.xml" ContentType="application/vnd.openxmlformats-officedocument.spreadsheetml.comments+xml"/>
  <Override PartName="/xl/threadedComments/threadedComment4.xml" ContentType="application/vnd.ms-excel.threadedcomments+xml"/>
  <Override PartName="/xl/comments5.xml" ContentType="application/vnd.openxmlformats-officedocument.spreadsheetml.comments+xml"/>
  <Override PartName="/xl/threadedComments/threadedComment5.xml" ContentType="application/vnd.ms-excel.threadedcomments+xml"/>
  <Override PartName="/xl/comments6.xml" ContentType="application/vnd.openxmlformats-officedocument.spreadsheetml.comments+xml"/>
  <Override PartName="/xl/threadedComments/threadedComment6.xml" ContentType="application/vnd.ms-excel.threadedcomment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0"/>
  <workbookPr codeName="ThisWorkbook" defaultThemeVersion="166925"/>
  <mc:AlternateContent xmlns:mc="http://schemas.openxmlformats.org/markup-compatibility/2006">
    <mc:Choice Requires="x15">
      <x15ac:absPath xmlns:x15ac="http://schemas.microsoft.com/office/spreadsheetml/2010/11/ac" url="/Users/anuragkumar/eclipse-workspace/anurag/excel/"/>
    </mc:Choice>
  </mc:AlternateContent>
  <xr:revisionPtr revIDLastSave="0" documentId="13_ncr:1_{73A9FF1B-E6E6-2F46-88ED-F1BC15F52500}" xr6:coauthVersionLast="47" xr6:coauthVersionMax="47" xr10:uidLastSave="{00000000-0000-0000-0000-000000000000}"/>
  <bookViews>
    <workbookView xWindow="0" yWindow="0" windowWidth="28800" windowHeight="18000" activeTab="4" xr2:uid="{ADB7B5B2-F472-4E3D-9623-227D8BC1D20E}"/>
  </bookViews>
  <sheets>
    <sheet name="Sector1" sheetId="2" r:id="rId1"/>
    <sheet name="Sector2" sheetId="4" r:id="rId2"/>
    <sheet name="Sector3" sheetId="6" r:id="rId3"/>
    <sheet name="Sector4" sheetId="5" r:id="rId4"/>
    <sheet name="All Sector" sheetId="7" r:id="rId5"/>
    <sheet name="Sheet1" sheetId="3" r:id="rId6"/>
    <sheet name="sector awc" sheetId="9" r:id="rId7"/>
    <sheet name="Prev_Month_Download" sheetId="10" r:id="rId8"/>
    <sheet name="Sheet4" sheetId="15" r:id="rId9"/>
    <sheet name="Prev_Month_Download (2)" sheetId="13" r:id="rId10"/>
    <sheet name="Sheet3" sheetId="12" r:id="rId11"/>
    <sheet name="Sheet2" sheetId="14" r:id="rId12"/>
  </sheets>
  <externalReferences>
    <externalReference r:id="rId13"/>
    <externalReference r:id="rId14"/>
    <externalReference r:id="rId15"/>
  </externalReferences>
  <definedNames>
    <definedName name="_xlnm._FilterDatabase" localSheetId="4" hidden="1">'All Sector'!$A$4:$E$31</definedName>
    <definedName name="_xlnm._FilterDatabase" localSheetId="7" hidden="1">Prev_Month_Download!$A$2:$DD$30</definedName>
    <definedName name="_xlnm._FilterDatabase" localSheetId="9" hidden="1">'Prev_Month_Download (2)'!$A$2:$DD$30</definedName>
    <definedName name="_xlnm._FilterDatabase" localSheetId="6" hidden="1">'sector awc'!$A$1:$D$121</definedName>
    <definedName name="_xlnm._FilterDatabase" localSheetId="0" hidden="1">Sector1!$A$4:$E$6</definedName>
    <definedName name="_xlnm._FilterDatabase" localSheetId="1" hidden="1">Sector2!$A$4:$CF$4</definedName>
    <definedName name="_xlnm._FilterDatabase" localSheetId="2" hidden="1">Sector3!$A$4:$E$12</definedName>
    <definedName name="_xlnm._FilterDatabase" localSheetId="3" hidden="1">Sector4!$A$4:$E$7</definedName>
    <definedName name="_xlnm._FilterDatabase" localSheetId="10" hidden="1">Sheet3!$F$6:$G$24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EA30" i="10" l="1"/>
  <c r="DZ30" i="10" s="1"/>
  <c r="DY30" i="10"/>
  <c r="DX30" i="10" s="1"/>
  <c r="DW30" i="10"/>
  <c r="DU30" i="10"/>
  <c r="DR30" i="10"/>
  <c r="DT30" i="10" s="1"/>
  <c r="DS30" i="10" s="1"/>
  <c r="DQ30" i="10"/>
  <c r="DO30" i="10"/>
  <c r="DF30" i="10"/>
  <c r="CQ30" i="10"/>
  <c r="CK30" i="10"/>
  <c r="CE30" i="10"/>
  <c r="BY30" i="10"/>
  <c r="BS30" i="10"/>
  <c r="BM30" i="10"/>
  <c r="BG30" i="10"/>
  <c r="BA30" i="10"/>
  <c r="AT30" i="10"/>
  <c r="AL30" i="10"/>
  <c r="S4" i="15"/>
  <c r="S5" i="15"/>
  <c r="S6" i="15"/>
  <c r="S7" i="15"/>
  <c r="S8" i="15"/>
  <c r="S9" i="15"/>
  <c r="S10" i="15"/>
  <c r="S11" i="15"/>
  <c r="S12" i="15"/>
  <c r="S13" i="15"/>
  <c r="S14" i="15"/>
  <c r="S15" i="15"/>
  <c r="S16" i="15"/>
  <c r="S17" i="15"/>
  <c r="S18" i="15"/>
  <c r="S19" i="15"/>
  <c r="S20" i="15"/>
  <c r="S21" i="15"/>
  <c r="S22" i="15"/>
  <c r="S23" i="15"/>
  <c r="S24" i="15"/>
  <c r="S25" i="15"/>
  <c r="S26" i="15"/>
  <c r="S27" i="15"/>
  <c r="S28" i="15"/>
  <c r="S29" i="15"/>
  <c r="S30" i="15"/>
  <c r="S3" i="15"/>
  <c r="U4" i="15"/>
  <c r="U5" i="15"/>
  <c r="U6" i="15"/>
  <c r="U7" i="15"/>
  <c r="U8" i="15"/>
  <c r="U9" i="15"/>
  <c r="U10" i="15"/>
  <c r="U11" i="15"/>
  <c r="U12" i="15"/>
  <c r="U13" i="15"/>
  <c r="U14" i="15"/>
  <c r="U15" i="15"/>
  <c r="U16" i="15"/>
  <c r="U17" i="15"/>
  <c r="U18" i="15"/>
  <c r="U19" i="15"/>
  <c r="U20" i="15"/>
  <c r="U21" i="15"/>
  <c r="U22" i="15"/>
  <c r="U23" i="15"/>
  <c r="U24" i="15"/>
  <c r="U25" i="15"/>
  <c r="U26" i="15"/>
  <c r="U27" i="15"/>
  <c r="U28" i="15"/>
  <c r="U29" i="15"/>
  <c r="U30" i="15"/>
  <c r="U31" i="15"/>
  <c r="U32" i="15"/>
  <c r="U33" i="15"/>
  <c r="U34" i="15"/>
  <c r="U35" i="15"/>
  <c r="U36" i="15"/>
  <c r="U37" i="15"/>
  <c r="U38" i="15"/>
  <c r="U39" i="15"/>
  <c r="U40" i="15"/>
  <c r="U41" i="15"/>
  <c r="U42" i="15"/>
  <c r="U43" i="15"/>
  <c r="U44" i="15"/>
  <c r="U45" i="15"/>
  <c r="U46" i="15"/>
  <c r="U47" i="15"/>
  <c r="U48" i="15"/>
  <c r="U49" i="15"/>
  <c r="U50" i="15"/>
  <c r="U51" i="15"/>
  <c r="U52" i="15"/>
  <c r="U53" i="15"/>
  <c r="U54" i="15"/>
  <c r="U55" i="15"/>
  <c r="U56" i="15"/>
  <c r="U57" i="15"/>
  <c r="U58" i="15"/>
  <c r="U59" i="15"/>
  <c r="U60" i="15"/>
  <c r="U61" i="15"/>
  <c r="U62" i="15"/>
  <c r="U63" i="15"/>
  <c r="U64" i="15"/>
  <c r="U65" i="15"/>
  <c r="U66" i="15"/>
  <c r="U67" i="15"/>
  <c r="U68" i="15"/>
  <c r="U69" i="15"/>
  <c r="U70" i="15"/>
  <c r="U71" i="15"/>
  <c r="U72" i="15"/>
  <c r="U73" i="15"/>
  <c r="U74" i="15"/>
  <c r="U75" i="15"/>
  <c r="U76" i="15"/>
  <c r="U77" i="15"/>
  <c r="U78" i="15"/>
  <c r="U79" i="15"/>
  <c r="U80" i="15"/>
  <c r="U81" i="15"/>
  <c r="U82" i="15"/>
  <c r="U83" i="15"/>
  <c r="U84" i="15"/>
  <c r="U85" i="15"/>
  <c r="U86" i="15"/>
  <c r="U87" i="15"/>
  <c r="U88" i="15"/>
  <c r="U89" i="15"/>
  <c r="U90" i="15"/>
  <c r="U91" i="15"/>
  <c r="U92" i="15"/>
  <c r="U93" i="15"/>
  <c r="U94" i="15"/>
  <c r="U95" i="15"/>
  <c r="U96" i="15"/>
  <c r="U97" i="15"/>
  <c r="U98" i="15"/>
  <c r="U99" i="15"/>
  <c r="U100" i="15"/>
  <c r="U101" i="15"/>
  <c r="U102" i="15"/>
  <c r="U103" i="15"/>
  <c r="U104" i="15"/>
  <c r="U105" i="15"/>
  <c r="U106" i="15"/>
  <c r="U107" i="15"/>
  <c r="U108" i="15"/>
  <c r="U109" i="15"/>
  <c r="U110" i="15"/>
  <c r="U111" i="15"/>
  <c r="U112" i="15"/>
  <c r="U113" i="15"/>
  <c r="U114" i="15"/>
  <c r="U3" i="15"/>
  <c r="P4" i="15"/>
  <c r="P5" i="15"/>
  <c r="P6" i="15"/>
  <c r="P7" i="15"/>
  <c r="P8" i="15"/>
  <c r="P9" i="15"/>
  <c r="P10" i="15"/>
  <c r="P11" i="15"/>
  <c r="P12" i="15"/>
  <c r="P13" i="15"/>
  <c r="P14" i="15"/>
  <c r="P15" i="15"/>
  <c r="P16" i="15"/>
  <c r="P17" i="15"/>
  <c r="P18" i="15"/>
  <c r="P19" i="15"/>
  <c r="P20" i="15"/>
  <c r="P21" i="15"/>
  <c r="P22" i="15"/>
  <c r="P23" i="15"/>
  <c r="P24" i="15"/>
  <c r="P25" i="15"/>
  <c r="P26" i="15"/>
  <c r="P27" i="15"/>
  <c r="P28" i="15"/>
  <c r="P29" i="15"/>
  <c r="P30" i="15"/>
  <c r="P3" i="15"/>
  <c r="R4" i="15"/>
  <c r="R5" i="15"/>
  <c r="R6" i="15"/>
  <c r="R7" i="15"/>
  <c r="R8" i="15"/>
  <c r="R9" i="15"/>
  <c r="R10" i="15"/>
  <c r="R11" i="15"/>
  <c r="R12" i="15"/>
  <c r="R13" i="15"/>
  <c r="R14" i="15"/>
  <c r="R15" i="15"/>
  <c r="R16" i="15"/>
  <c r="R17" i="15"/>
  <c r="R18" i="15"/>
  <c r="R19" i="15"/>
  <c r="R20" i="15"/>
  <c r="R21" i="15"/>
  <c r="R22" i="15"/>
  <c r="R23" i="15"/>
  <c r="R24" i="15"/>
  <c r="R25" i="15"/>
  <c r="R26" i="15"/>
  <c r="R27" i="15"/>
  <c r="R28" i="15"/>
  <c r="R29" i="15"/>
  <c r="R30" i="15"/>
  <c r="R31" i="15"/>
  <c r="R32" i="15"/>
  <c r="R33" i="15"/>
  <c r="R34" i="15"/>
  <c r="R35" i="15"/>
  <c r="R36" i="15"/>
  <c r="R37" i="15"/>
  <c r="R38" i="15"/>
  <c r="R39" i="15"/>
  <c r="R40" i="15"/>
  <c r="R41" i="15"/>
  <c r="R42" i="15"/>
  <c r="R43" i="15"/>
  <c r="R44" i="15"/>
  <c r="R45" i="15"/>
  <c r="R46" i="15"/>
  <c r="R47" i="15"/>
  <c r="R48" i="15"/>
  <c r="R49" i="15"/>
  <c r="R50" i="15"/>
  <c r="R51" i="15"/>
  <c r="R52" i="15"/>
  <c r="R53" i="15"/>
  <c r="R54" i="15"/>
  <c r="R55" i="15"/>
  <c r="R56" i="15"/>
  <c r="R57" i="15"/>
  <c r="R58" i="15"/>
  <c r="R59" i="15"/>
  <c r="R60" i="15"/>
  <c r="R61" i="15"/>
  <c r="R62" i="15"/>
  <c r="R63" i="15"/>
  <c r="R64" i="15"/>
  <c r="R65" i="15"/>
  <c r="R66" i="15"/>
  <c r="R67" i="15"/>
  <c r="R68" i="15"/>
  <c r="R69" i="15"/>
  <c r="R70" i="15"/>
  <c r="R71" i="15"/>
  <c r="R72" i="15"/>
  <c r="R73" i="15"/>
  <c r="R74" i="15"/>
  <c r="R75" i="15"/>
  <c r="R76" i="15"/>
  <c r="R77" i="15"/>
  <c r="R78" i="15"/>
  <c r="R79" i="15"/>
  <c r="R80" i="15"/>
  <c r="R81" i="15"/>
  <c r="R82" i="15"/>
  <c r="R83" i="15"/>
  <c r="R84" i="15"/>
  <c r="R85" i="15"/>
  <c r="R86" i="15"/>
  <c r="R87" i="15"/>
  <c r="R88" i="15"/>
  <c r="R89" i="15"/>
  <c r="R90" i="15"/>
  <c r="R91" i="15"/>
  <c r="R92" i="15"/>
  <c r="R93" i="15"/>
  <c r="R94" i="15"/>
  <c r="R95" i="15"/>
  <c r="R96" i="15"/>
  <c r="R97" i="15"/>
  <c r="R98" i="15"/>
  <c r="R99" i="15"/>
  <c r="R100" i="15"/>
  <c r="R101" i="15"/>
  <c r="R102" i="15"/>
  <c r="R103" i="15"/>
  <c r="R104" i="15"/>
  <c r="R105" i="15"/>
  <c r="R106" i="15"/>
  <c r="R107" i="15"/>
  <c r="R108" i="15"/>
  <c r="R109" i="15"/>
  <c r="R110" i="15"/>
  <c r="R111" i="15"/>
  <c r="R112" i="15"/>
  <c r="R113" i="15"/>
  <c r="R114" i="15"/>
  <c r="R3" i="15"/>
  <c r="M4" i="15"/>
  <c r="M5" i="15"/>
  <c r="M6" i="15"/>
  <c r="M7" i="15"/>
  <c r="M8" i="15"/>
  <c r="M9" i="15"/>
  <c r="M10" i="15"/>
  <c r="M11" i="15"/>
  <c r="M12" i="15"/>
  <c r="M13" i="15"/>
  <c r="M14" i="15"/>
  <c r="M15" i="15"/>
  <c r="M16" i="15"/>
  <c r="M17" i="15"/>
  <c r="M18" i="15"/>
  <c r="M19" i="15"/>
  <c r="M20" i="15"/>
  <c r="M21" i="15"/>
  <c r="M22" i="15"/>
  <c r="M23" i="15"/>
  <c r="M24" i="15"/>
  <c r="M25" i="15"/>
  <c r="M26" i="15"/>
  <c r="M27" i="15"/>
  <c r="M28" i="15"/>
  <c r="M29" i="15"/>
  <c r="M30" i="15"/>
  <c r="M3" i="15"/>
  <c r="O4" i="15"/>
  <c r="O5" i="15"/>
  <c r="O6" i="15"/>
  <c r="O7" i="15"/>
  <c r="O8" i="15"/>
  <c r="O9" i="15"/>
  <c r="O10" i="15"/>
  <c r="O11" i="15"/>
  <c r="O12" i="15"/>
  <c r="O13" i="15"/>
  <c r="O14" i="15"/>
  <c r="O15" i="15"/>
  <c r="O16" i="15"/>
  <c r="O17" i="15"/>
  <c r="O18" i="15"/>
  <c r="O19" i="15"/>
  <c r="O20" i="15"/>
  <c r="O21" i="15"/>
  <c r="O22" i="15"/>
  <c r="O23" i="15"/>
  <c r="O24" i="15"/>
  <c r="O25" i="15"/>
  <c r="O26" i="15"/>
  <c r="O27" i="15"/>
  <c r="O28" i="15"/>
  <c r="O29" i="15"/>
  <c r="O30" i="15"/>
  <c r="O31" i="15"/>
  <c r="O32" i="15"/>
  <c r="O33" i="15"/>
  <c r="O34" i="15"/>
  <c r="O35" i="15"/>
  <c r="O36" i="15"/>
  <c r="O37" i="15"/>
  <c r="O38" i="15"/>
  <c r="O39" i="15"/>
  <c r="O40" i="15"/>
  <c r="O41" i="15"/>
  <c r="O42" i="15"/>
  <c r="O43" i="15"/>
  <c r="O44" i="15"/>
  <c r="O45" i="15"/>
  <c r="O46" i="15"/>
  <c r="O47" i="15"/>
  <c r="O48" i="15"/>
  <c r="O49" i="15"/>
  <c r="O50" i="15"/>
  <c r="O51" i="15"/>
  <c r="O52" i="15"/>
  <c r="O53" i="15"/>
  <c r="O54" i="15"/>
  <c r="O55" i="15"/>
  <c r="O56" i="15"/>
  <c r="O57" i="15"/>
  <c r="O58" i="15"/>
  <c r="O59" i="15"/>
  <c r="O60" i="15"/>
  <c r="O61" i="15"/>
  <c r="O62" i="15"/>
  <c r="O63" i="15"/>
  <c r="O64" i="15"/>
  <c r="O65" i="15"/>
  <c r="O66" i="15"/>
  <c r="O67" i="15"/>
  <c r="O68" i="15"/>
  <c r="O69" i="15"/>
  <c r="O70" i="15"/>
  <c r="O71" i="15"/>
  <c r="O72" i="15"/>
  <c r="O73" i="15"/>
  <c r="O74" i="15"/>
  <c r="O75" i="15"/>
  <c r="O76" i="15"/>
  <c r="O77" i="15"/>
  <c r="O78" i="15"/>
  <c r="O79" i="15"/>
  <c r="O80" i="15"/>
  <c r="O81" i="15"/>
  <c r="O82" i="15"/>
  <c r="O83" i="15"/>
  <c r="O84" i="15"/>
  <c r="O85" i="15"/>
  <c r="O86" i="15"/>
  <c r="O87" i="15"/>
  <c r="O88" i="15"/>
  <c r="O89" i="15"/>
  <c r="O90" i="15"/>
  <c r="O91" i="15"/>
  <c r="O92" i="15"/>
  <c r="O93" i="15"/>
  <c r="O94" i="15"/>
  <c r="O95" i="15"/>
  <c r="O96" i="15"/>
  <c r="O97" i="15"/>
  <c r="O98" i="15"/>
  <c r="O99" i="15"/>
  <c r="O100" i="15"/>
  <c r="O101" i="15"/>
  <c r="O102" i="15"/>
  <c r="O103" i="15"/>
  <c r="O104" i="15"/>
  <c r="O105" i="15"/>
  <c r="O106" i="15"/>
  <c r="O107" i="15"/>
  <c r="O108" i="15"/>
  <c r="O109" i="15"/>
  <c r="O110" i="15"/>
  <c r="O111" i="15"/>
  <c r="O112" i="15"/>
  <c r="O113" i="15"/>
  <c r="O114" i="15"/>
  <c r="O3" i="15"/>
  <c r="L4" i="15"/>
  <c r="L5" i="15"/>
  <c r="L6" i="15"/>
  <c r="L7" i="15"/>
  <c r="L8" i="15"/>
  <c r="L9" i="15"/>
  <c r="L10" i="15"/>
  <c r="L11" i="15"/>
  <c r="L12" i="15"/>
  <c r="L13" i="15"/>
  <c r="L14" i="15"/>
  <c r="L15" i="15"/>
  <c r="L16" i="15"/>
  <c r="L17" i="15"/>
  <c r="L18" i="15"/>
  <c r="L19" i="15"/>
  <c r="L20" i="15"/>
  <c r="L21" i="15"/>
  <c r="L22" i="15"/>
  <c r="L23" i="15"/>
  <c r="L24" i="15"/>
  <c r="L25" i="15"/>
  <c r="L26" i="15"/>
  <c r="L27" i="15"/>
  <c r="L28" i="15"/>
  <c r="L29" i="15"/>
  <c r="L30" i="15"/>
  <c r="L31" i="15"/>
  <c r="L32" i="15"/>
  <c r="L33" i="15"/>
  <c r="L34" i="15"/>
  <c r="L35" i="15"/>
  <c r="L36" i="15"/>
  <c r="L37" i="15"/>
  <c r="L38" i="15"/>
  <c r="L39" i="15"/>
  <c r="L40" i="15"/>
  <c r="L41" i="15"/>
  <c r="L42" i="15"/>
  <c r="L43" i="15"/>
  <c r="L44" i="15"/>
  <c r="L45" i="15"/>
  <c r="L46" i="15"/>
  <c r="L47" i="15"/>
  <c r="L48" i="15"/>
  <c r="L49" i="15"/>
  <c r="L50" i="15"/>
  <c r="L51" i="15"/>
  <c r="L52" i="15"/>
  <c r="L53" i="15"/>
  <c r="L54" i="15"/>
  <c r="L55" i="15"/>
  <c r="L56" i="15"/>
  <c r="L57" i="15"/>
  <c r="L58" i="15"/>
  <c r="L59" i="15"/>
  <c r="L60" i="15"/>
  <c r="L61" i="15"/>
  <c r="L62" i="15"/>
  <c r="L63" i="15"/>
  <c r="L64" i="15"/>
  <c r="L65" i="15"/>
  <c r="L66" i="15"/>
  <c r="L67" i="15"/>
  <c r="L68" i="15"/>
  <c r="L69" i="15"/>
  <c r="L70" i="15"/>
  <c r="L71" i="15"/>
  <c r="L72" i="15"/>
  <c r="L73" i="15"/>
  <c r="L74" i="15"/>
  <c r="L75" i="15"/>
  <c r="L76" i="15"/>
  <c r="L77" i="15"/>
  <c r="L78" i="15"/>
  <c r="L79" i="15"/>
  <c r="L80" i="15"/>
  <c r="L81" i="15"/>
  <c r="L82" i="15"/>
  <c r="L83" i="15"/>
  <c r="L84" i="15"/>
  <c r="L85" i="15"/>
  <c r="L86" i="15"/>
  <c r="L87" i="15"/>
  <c r="L88" i="15"/>
  <c r="L89" i="15"/>
  <c r="L90" i="15"/>
  <c r="L91" i="15"/>
  <c r="L92" i="15"/>
  <c r="L93" i="15"/>
  <c r="L94" i="15"/>
  <c r="L95" i="15"/>
  <c r="L96" i="15"/>
  <c r="L97" i="15"/>
  <c r="L98" i="15"/>
  <c r="L99" i="15"/>
  <c r="L100" i="15"/>
  <c r="L101" i="15"/>
  <c r="L102" i="15"/>
  <c r="L103" i="15"/>
  <c r="L104" i="15"/>
  <c r="L105" i="15"/>
  <c r="L106" i="15"/>
  <c r="L107" i="15"/>
  <c r="L108" i="15"/>
  <c r="L109" i="15"/>
  <c r="L110" i="15"/>
  <c r="L111" i="15"/>
  <c r="L112" i="15"/>
  <c r="L113" i="15"/>
  <c r="L114" i="15"/>
  <c r="L3" i="15"/>
  <c r="J4" i="15" s="1"/>
  <c r="I31" i="15"/>
  <c r="H31" i="15"/>
  <c r="G31" i="15"/>
  <c r="F31" i="15"/>
  <c r="E31" i="15"/>
  <c r="D31" i="15"/>
  <c r="C31" i="15"/>
  <c r="B31" i="15"/>
  <c r="A31" i="15"/>
  <c r="DV30" i="10" l="1"/>
  <c r="J27" i="15"/>
  <c r="J23" i="15"/>
  <c r="J7" i="15"/>
  <c r="J30" i="15"/>
  <c r="J26" i="15"/>
  <c r="J22" i="15"/>
  <c r="J18" i="15"/>
  <c r="J14" i="15"/>
  <c r="J10" i="15"/>
  <c r="J6" i="15"/>
  <c r="J3" i="15"/>
  <c r="J19" i="15"/>
  <c r="J11" i="15"/>
  <c r="J29" i="15"/>
  <c r="J25" i="15"/>
  <c r="J21" i="15"/>
  <c r="J17" i="15"/>
  <c r="J13" i="15"/>
  <c r="J9" i="15"/>
  <c r="J5" i="15"/>
  <c r="J15" i="15"/>
  <c r="J28" i="15"/>
  <c r="J24" i="15"/>
  <c r="J20" i="15"/>
  <c r="J16" i="15"/>
  <c r="J12" i="15"/>
  <c r="J8" i="15"/>
  <c r="BM4" i="10"/>
  <c r="BM5" i="10"/>
  <c r="BM6" i="10"/>
  <c r="BM7" i="10"/>
  <c r="BM8" i="10"/>
  <c r="BM9" i="10"/>
  <c r="BM10" i="10"/>
  <c r="BM11" i="10"/>
  <c r="BM12" i="10"/>
  <c r="BM13" i="10"/>
  <c r="BM14" i="10"/>
  <c r="BM15" i="10"/>
  <c r="BM16" i="10"/>
  <c r="BM17" i="10"/>
  <c r="BM18" i="10"/>
  <c r="BM19" i="10"/>
  <c r="BM20" i="10"/>
  <c r="BM21" i="10"/>
  <c r="BM22" i="10"/>
  <c r="BM23" i="10"/>
  <c r="BM24" i="10"/>
  <c r="BM25" i="10"/>
  <c r="BM26" i="10"/>
  <c r="BM27" i="10"/>
  <c r="BM28" i="10"/>
  <c r="BM29" i="10"/>
  <c r="DZ31" i="10" l="1"/>
  <c r="EA31" i="10"/>
  <c r="EA3" i="10"/>
  <c r="DZ3" i="10" s="1"/>
  <c r="EA4" i="10"/>
  <c r="DZ4" i="10" s="1"/>
  <c r="EA5" i="10"/>
  <c r="DZ5" i="10" s="1"/>
  <c r="EA6" i="10"/>
  <c r="DZ6" i="10" s="1"/>
  <c r="EA7" i="10"/>
  <c r="DZ7" i="10" s="1"/>
  <c r="EA8" i="10"/>
  <c r="DZ8" i="10" s="1"/>
  <c r="EA9" i="10"/>
  <c r="DZ9" i="10" s="1"/>
  <c r="EA10" i="10"/>
  <c r="DZ10" i="10" s="1"/>
  <c r="EA11" i="10"/>
  <c r="DZ11" i="10" s="1"/>
  <c r="EA12" i="10"/>
  <c r="DZ12" i="10" s="1"/>
  <c r="EA13" i="10"/>
  <c r="DZ13" i="10" s="1"/>
  <c r="EA14" i="10"/>
  <c r="DZ14" i="10" s="1"/>
  <c r="EA15" i="10"/>
  <c r="DZ15" i="10" s="1"/>
  <c r="EA16" i="10"/>
  <c r="DZ16" i="10" s="1"/>
  <c r="EA17" i="10"/>
  <c r="DZ17" i="10" s="1"/>
  <c r="EA18" i="10"/>
  <c r="DZ18" i="10" s="1"/>
  <c r="EA19" i="10"/>
  <c r="DZ19" i="10" s="1"/>
  <c r="EA20" i="10"/>
  <c r="DZ20" i="10" s="1"/>
  <c r="EA21" i="10"/>
  <c r="DZ21" i="10" s="1"/>
  <c r="EA22" i="10"/>
  <c r="DZ22" i="10" s="1"/>
  <c r="EA23" i="10"/>
  <c r="DZ23" i="10" s="1"/>
  <c r="EA24" i="10"/>
  <c r="DZ24" i="10" s="1"/>
  <c r="EA25" i="10"/>
  <c r="DZ25" i="10" s="1"/>
  <c r="EA26" i="10"/>
  <c r="DZ26" i="10" s="1"/>
  <c r="EA27" i="10"/>
  <c r="DZ27" i="10" s="1"/>
  <c r="EA28" i="10"/>
  <c r="DZ28" i="10" s="1"/>
  <c r="EA29" i="10"/>
  <c r="DZ29" i="10" s="1"/>
  <c r="DX31" i="10"/>
  <c r="DY31" i="10"/>
  <c r="DY4" i="10"/>
  <c r="DX4" i="10" s="1"/>
  <c r="DY5" i="10"/>
  <c r="DX5" i="10" s="1"/>
  <c r="DY6" i="10"/>
  <c r="DX6" i="10" s="1"/>
  <c r="DY7" i="10"/>
  <c r="DX7" i="10" s="1"/>
  <c r="DY8" i="10"/>
  <c r="DX8" i="10" s="1"/>
  <c r="DY9" i="10"/>
  <c r="DX9" i="10" s="1"/>
  <c r="DY10" i="10"/>
  <c r="DX10" i="10" s="1"/>
  <c r="DY11" i="10"/>
  <c r="DX11" i="10" s="1"/>
  <c r="DY12" i="10"/>
  <c r="DX12" i="10" s="1"/>
  <c r="DY13" i="10"/>
  <c r="DX13" i="10" s="1"/>
  <c r="DY14" i="10"/>
  <c r="DX14" i="10" s="1"/>
  <c r="DY15" i="10"/>
  <c r="DX15" i="10" s="1"/>
  <c r="DY16" i="10"/>
  <c r="DX16" i="10" s="1"/>
  <c r="DY17" i="10"/>
  <c r="DX17" i="10" s="1"/>
  <c r="DY18" i="10"/>
  <c r="DX18" i="10" s="1"/>
  <c r="DY19" i="10"/>
  <c r="DX19" i="10" s="1"/>
  <c r="DY20" i="10"/>
  <c r="DX20" i="10" s="1"/>
  <c r="DY21" i="10"/>
  <c r="DX21" i="10" s="1"/>
  <c r="DY22" i="10"/>
  <c r="DX22" i="10" s="1"/>
  <c r="DY23" i="10"/>
  <c r="DX23" i="10" s="1"/>
  <c r="DY24" i="10"/>
  <c r="DX24" i="10" s="1"/>
  <c r="DY25" i="10"/>
  <c r="DX25" i="10" s="1"/>
  <c r="DY26" i="10"/>
  <c r="DX26" i="10" s="1"/>
  <c r="DY27" i="10"/>
  <c r="DX27" i="10" s="1"/>
  <c r="DY28" i="10"/>
  <c r="DX28" i="10" s="1"/>
  <c r="DY29" i="10"/>
  <c r="DX29" i="10" s="1"/>
  <c r="DY3" i="10"/>
  <c r="DX3" i="10" s="1"/>
  <c r="CE4" i="10"/>
  <c r="CE5" i="10"/>
  <c r="CE6" i="10"/>
  <c r="CE7" i="10"/>
  <c r="CE8" i="10"/>
  <c r="CE9" i="10"/>
  <c r="CE10" i="10"/>
  <c r="CE11" i="10"/>
  <c r="CE12" i="10"/>
  <c r="CE13" i="10"/>
  <c r="CE14" i="10"/>
  <c r="CE15" i="10"/>
  <c r="CE16" i="10"/>
  <c r="CE17" i="10"/>
  <c r="CE18" i="10"/>
  <c r="CE19" i="10"/>
  <c r="CE20" i="10"/>
  <c r="CE21" i="10"/>
  <c r="CE22" i="10"/>
  <c r="CE23" i="10"/>
  <c r="CE24" i="10"/>
  <c r="CE25" i="10"/>
  <c r="CE26" i="10"/>
  <c r="CE27" i="10"/>
  <c r="CE28" i="10"/>
  <c r="CE29" i="10"/>
  <c r="CE3" i="10"/>
  <c r="BY4" i="10"/>
  <c r="BY5" i="10"/>
  <c r="BY6" i="10"/>
  <c r="BY7" i="10"/>
  <c r="BY8" i="10"/>
  <c r="BY9" i="10"/>
  <c r="BY10" i="10"/>
  <c r="BY11" i="10"/>
  <c r="BY12" i="10"/>
  <c r="BY13" i="10"/>
  <c r="BY14" i="10"/>
  <c r="BY15" i="10"/>
  <c r="BY16" i="10"/>
  <c r="BY17" i="10"/>
  <c r="BY18" i="10"/>
  <c r="BY19" i="10"/>
  <c r="BY20" i="10"/>
  <c r="BY21" i="10"/>
  <c r="BY22" i="10"/>
  <c r="BY23" i="10"/>
  <c r="BY24" i="10"/>
  <c r="BY25" i="10"/>
  <c r="BY26" i="10"/>
  <c r="BY27" i="10"/>
  <c r="BY28" i="10"/>
  <c r="BY29" i="10"/>
  <c r="BY3" i="10"/>
  <c r="BS4" i="10"/>
  <c r="BS5" i="10"/>
  <c r="BS6" i="10"/>
  <c r="BS7" i="10"/>
  <c r="BS8" i="10"/>
  <c r="BS9" i="10"/>
  <c r="BS10" i="10"/>
  <c r="BS11" i="10"/>
  <c r="BS12" i="10"/>
  <c r="BS13" i="10"/>
  <c r="BS14" i="10"/>
  <c r="BS15" i="10"/>
  <c r="BS16" i="10"/>
  <c r="BS17" i="10"/>
  <c r="BS18" i="10"/>
  <c r="BS19" i="10"/>
  <c r="BS20" i="10"/>
  <c r="BS21" i="10"/>
  <c r="BS22" i="10"/>
  <c r="BS23" i="10"/>
  <c r="BS24" i="10"/>
  <c r="BS25" i="10"/>
  <c r="BS26" i="10"/>
  <c r="BS27" i="10"/>
  <c r="BS28" i="10"/>
  <c r="BS29" i="10"/>
  <c r="BS3" i="10"/>
  <c r="BM3" i="10"/>
  <c r="BG4" i="10"/>
  <c r="BG5" i="10"/>
  <c r="BG6" i="10"/>
  <c r="BG7" i="10"/>
  <c r="BG8" i="10"/>
  <c r="BG9" i="10"/>
  <c r="BG10" i="10"/>
  <c r="BG11" i="10"/>
  <c r="BG12" i="10"/>
  <c r="BG13" i="10"/>
  <c r="BG14" i="10"/>
  <c r="BG15" i="10"/>
  <c r="BG16" i="10"/>
  <c r="BG17" i="10"/>
  <c r="BG18" i="10"/>
  <c r="BG19" i="10"/>
  <c r="BG20" i="10"/>
  <c r="BG21" i="10"/>
  <c r="BG22" i="10"/>
  <c r="BG23" i="10"/>
  <c r="BG24" i="10"/>
  <c r="BG25" i="10"/>
  <c r="BG26" i="10"/>
  <c r="BG27" i="10"/>
  <c r="BG28" i="10"/>
  <c r="BG29" i="10"/>
  <c r="BG3" i="10"/>
  <c r="BA4" i="10"/>
  <c r="BA5" i="10"/>
  <c r="BA6" i="10"/>
  <c r="BA7" i="10"/>
  <c r="BA8" i="10"/>
  <c r="BA9" i="10"/>
  <c r="BA10" i="10"/>
  <c r="BA11" i="10"/>
  <c r="BA12" i="10"/>
  <c r="BA13" i="10"/>
  <c r="BA14" i="10"/>
  <c r="BA15" i="10"/>
  <c r="BA16" i="10"/>
  <c r="BA17" i="10"/>
  <c r="BA18" i="10"/>
  <c r="BA19" i="10"/>
  <c r="BA20" i="10"/>
  <c r="BA21" i="10"/>
  <c r="BA22" i="10"/>
  <c r="BA23" i="10"/>
  <c r="BA24" i="10"/>
  <c r="BA25" i="10"/>
  <c r="BA26" i="10"/>
  <c r="BA27" i="10"/>
  <c r="BA28" i="10"/>
  <c r="BA29" i="10"/>
  <c r="BA3" i="10"/>
  <c r="DU31" i="10"/>
  <c r="DV31" i="10"/>
  <c r="DW31" i="10"/>
  <c r="DW7" i="10"/>
  <c r="DV7" i="10" s="1"/>
  <c r="DW26" i="10"/>
  <c r="DV26" i="10" s="1"/>
  <c r="DU4" i="10"/>
  <c r="DW4" i="10" s="1"/>
  <c r="DV4" i="10" s="1"/>
  <c r="DU5" i="10"/>
  <c r="DW5" i="10" s="1"/>
  <c r="DV5" i="10" s="1"/>
  <c r="DU6" i="10"/>
  <c r="DW6" i="10" s="1"/>
  <c r="DV6" i="10" s="1"/>
  <c r="DU7" i="10"/>
  <c r="DU8" i="10"/>
  <c r="DW8" i="10" s="1"/>
  <c r="DV8" i="10" s="1"/>
  <c r="DU9" i="10"/>
  <c r="DW9" i="10" s="1"/>
  <c r="DV9" i="10" s="1"/>
  <c r="DU10" i="10"/>
  <c r="DW10" i="10" s="1"/>
  <c r="DV10" i="10" s="1"/>
  <c r="DU11" i="10"/>
  <c r="DW11" i="10" s="1"/>
  <c r="DV11" i="10" s="1"/>
  <c r="DU12" i="10"/>
  <c r="DW12" i="10" s="1"/>
  <c r="DV12" i="10" s="1"/>
  <c r="DU13" i="10"/>
  <c r="DW13" i="10" s="1"/>
  <c r="DV13" i="10" s="1"/>
  <c r="DU14" i="10"/>
  <c r="DW14" i="10" s="1"/>
  <c r="DV14" i="10" s="1"/>
  <c r="DU15" i="10"/>
  <c r="DW15" i="10" s="1"/>
  <c r="DV15" i="10" s="1"/>
  <c r="DU16" i="10"/>
  <c r="DW16" i="10" s="1"/>
  <c r="DV16" i="10" s="1"/>
  <c r="DU17" i="10"/>
  <c r="DW17" i="10" s="1"/>
  <c r="DV17" i="10" s="1"/>
  <c r="DU18" i="10"/>
  <c r="DW18" i="10" s="1"/>
  <c r="DV18" i="10" s="1"/>
  <c r="DU19" i="10"/>
  <c r="DW19" i="10" s="1"/>
  <c r="DV19" i="10" s="1"/>
  <c r="DU20" i="10"/>
  <c r="DW20" i="10" s="1"/>
  <c r="DV20" i="10" s="1"/>
  <c r="DU21" i="10"/>
  <c r="DW21" i="10" s="1"/>
  <c r="DV21" i="10" s="1"/>
  <c r="DU22" i="10"/>
  <c r="DW22" i="10" s="1"/>
  <c r="DV22" i="10" s="1"/>
  <c r="DU23" i="10"/>
  <c r="DW23" i="10" s="1"/>
  <c r="DV23" i="10" s="1"/>
  <c r="DU24" i="10"/>
  <c r="DW24" i="10" s="1"/>
  <c r="DV24" i="10" s="1"/>
  <c r="DU25" i="10"/>
  <c r="DW25" i="10" s="1"/>
  <c r="DV25" i="10" s="1"/>
  <c r="DU26" i="10"/>
  <c r="DU27" i="10"/>
  <c r="DW27" i="10" s="1"/>
  <c r="DV27" i="10" s="1"/>
  <c r="DU28" i="10"/>
  <c r="DW28" i="10" s="1"/>
  <c r="DV28" i="10" s="1"/>
  <c r="DU29" i="10"/>
  <c r="DW29" i="10" s="1"/>
  <c r="DV29" i="10" s="1"/>
  <c r="DU3" i="10"/>
  <c r="DW3" i="10" s="1"/>
  <c r="DV3" i="10" s="1"/>
  <c r="DR31" i="10"/>
  <c r="DS31" i="10"/>
  <c r="DT31" i="10"/>
  <c r="DT7" i="10"/>
  <c r="DS7" i="10" s="1"/>
  <c r="DR4" i="10"/>
  <c r="DR5" i="10"/>
  <c r="DT5" i="10" s="1"/>
  <c r="DR6" i="10"/>
  <c r="DT6" i="10" s="1"/>
  <c r="DS6" i="10" s="1"/>
  <c r="DR7" i="10"/>
  <c r="DR8" i="10"/>
  <c r="DT8" i="10" s="1"/>
  <c r="DR9" i="10"/>
  <c r="DT9" i="10" s="1"/>
  <c r="DS9" i="10" s="1"/>
  <c r="DR10" i="10"/>
  <c r="DT10" i="10" s="1"/>
  <c r="DS10" i="10" s="1"/>
  <c r="DR11" i="10"/>
  <c r="DT11" i="10" s="1"/>
  <c r="DS11" i="10" s="1"/>
  <c r="DR12" i="10"/>
  <c r="DT12" i="10" s="1"/>
  <c r="DR13" i="10"/>
  <c r="DT13" i="10" s="1"/>
  <c r="DS13" i="10" s="1"/>
  <c r="DR14" i="10"/>
  <c r="DT14" i="10" s="1"/>
  <c r="DS14" i="10" s="1"/>
  <c r="DR15" i="10"/>
  <c r="DT15" i="10" s="1"/>
  <c r="DS15" i="10" s="1"/>
  <c r="DR16" i="10"/>
  <c r="DT16" i="10" s="1"/>
  <c r="DS16" i="10" s="1"/>
  <c r="DR17" i="10"/>
  <c r="DT17" i="10" s="1"/>
  <c r="DS17" i="10" s="1"/>
  <c r="DR18" i="10"/>
  <c r="DT18" i="10" s="1"/>
  <c r="DS18" i="10" s="1"/>
  <c r="DR19" i="10"/>
  <c r="DT19" i="10" s="1"/>
  <c r="DS19" i="10" s="1"/>
  <c r="DR20" i="10"/>
  <c r="DT20" i="10" s="1"/>
  <c r="DS20" i="10" s="1"/>
  <c r="DR21" i="10"/>
  <c r="DT21" i="10" s="1"/>
  <c r="DS21" i="10" s="1"/>
  <c r="DR22" i="10"/>
  <c r="DT22" i="10" s="1"/>
  <c r="DS22" i="10" s="1"/>
  <c r="DR23" i="10"/>
  <c r="DT23" i="10" s="1"/>
  <c r="DS23" i="10" s="1"/>
  <c r="DR24" i="10"/>
  <c r="DT24" i="10" s="1"/>
  <c r="DS24" i="10" s="1"/>
  <c r="DR25" i="10"/>
  <c r="DT25" i="10" s="1"/>
  <c r="DS25" i="10" s="1"/>
  <c r="DR26" i="10"/>
  <c r="DT26" i="10" s="1"/>
  <c r="DS26" i="10" s="1"/>
  <c r="DR27" i="10"/>
  <c r="DT27" i="10" s="1"/>
  <c r="DS27" i="10" s="1"/>
  <c r="DR28" i="10"/>
  <c r="DT28" i="10" s="1"/>
  <c r="DS28" i="10" s="1"/>
  <c r="DR29" i="10"/>
  <c r="DT29" i="10" s="1"/>
  <c r="DS29" i="10" s="1"/>
  <c r="DR3" i="10"/>
  <c r="DT3" i="10" s="1"/>
  <c r="DS3" i="10" s="1"/>
  <c r="DQ4" i="10"/>
  <c r="DQ5" i="10"/>
  <c r="DQ6" i="10"/>
  <c r="DQ7" i="10"/>
  <c r="DQ8" i="10"/>
  <c r="DQ9" i="10"/>
  <c r="DQ10" i="10"/>
  <c r="DQ11" i="10"/>
  <c r="DQ12" i="10"/>
  <c r="DQ13" i="10"/>
  <c r="DQ14" i="10"/>
  <c r="DQ15" i="10"/>
  <c r="DQ16" i="10"/>
  <c r="DQ17" i="10"/>
  <c r="DQ18" i="10"/>
  <c r="DQ19" i="10"/>
  <c r="DQ20" i="10"/>
  <c r="DQ21" i="10"/>
  <c r="DQ22" i="10"/>
  <c r="DQ23" i="10"/>
  <c r="DQ24" i="10"/>
  <c r="DQ25" i="10"/>
  <c r="DQ26" i="10"/>
  <c r="DQ27" i="10"/>
  <c r="DQ28" i="10"/>
  <c r="DQ29" i="10"/>
  <c r="DQ3" i="10"/>
  <c r="DO4" i="10"/>
  <c r="DO5" i="10"/>
  <c r="DO6" i="10"/>
  <c r="DO7" i="10"/>
  <c r="DO8" i="10"/>
  <c r="DO9" i="10"/>
  <c r="DO10" i="10"/>
  <c r="DO11" i="10"/>
  <c r="DO12" i="10"/>
  <c r="DO13" i="10"/>
  <c r="DO14" i="10"/>
  <c r="DO15" i="10"/>
  <c r="DO16" i="10"/>
  <c r="DO17" i="10"/>
  <c r="DO18" i="10"/>
  <c r="DO19" i="10"/>
  <c r="DO20" i="10"/>
  <c r="DO21" i="10"/>
  <c r="DO22" i="10"/>
  <c r="DO23" i="10"/>
  <c r="DO24" i="10"/>
  <c r="DO25" i="10"/>
  <c r="DO26" i="10"/>
  <c r="DO27" i="10"/>
  <c r="DO28" i="10"/>
  <c r="DO29" i="10"/>
  <c r="DO31" i="10"/>
  <c r="DO3" i="10"/>
  <c r="DK31" i="10"/>
  <c r="DL31" i="10"/>
  <c r="DM31" i="10"/>
  <c r="DN31" i="10"/>
  <c r="DP31" i="10"/>
  <c r="DQ31" i="10"/>
  <c r="DK2" i="10"/>
  <c r="DI31" i="10"/>
  <c r="DJ31" i="10"/>
  <c r="DG2" i="10"/>
  <c r="DG25" i="13"/>
  <c r="DG26" i="13"/>
  <c r="DG27" i="13"/>
  <c r="DG28" i="13"/>
  <c r="DG29" i="13"/>
  <c r="DG30" i="13"/>
  <c r="DG4" i="13"/>
  <c r="DG5" i="13"/>
  <c r="DG6" i="13"/>
  <c r="DG7" i="13"/>
  <c r="DG8" i="13"/>
  <c r="DG9" i="13"/>
  <c r="DG10" i="13"/>
  <c r="DG11" i="13"/>
  <c r="DG12" i="13"/>
  <c r="DG13" i="13"/>
  <c r="DG14" i="13"/>
  <c r="DG15" i="13"/>
  <c r="DG16" i="13"/>
  <c r="DG17" i="13"/>
  <c r="DG18" i="13"/>
  <c r="DG19" i="13"/>
  <c r="DG20" i="13"/>
  <c r="DG21" i="13"/>
  <c r="DG22" i="13"/>
  <c r="DG23" i="13"/>
  <c r="DG24" i="13"/>
  <c r="DG3" i="13"/>
  <c r="DS12" i="10" l="1"/>
  <c r="DS8" i="10"/>
  <c r="DS5" i="10"/>
  <c r="DT4" i="10"/>
  <c r="DS4" i="10" s="1"/>
  <c r="B31" i="10"/>
  <c r="C31" i="10"/>
  <c r="D31" i="10"/>
  <c r="E31" i="10"/>
  <c r="F31" i="10"/>
  <c r="G31" i="10"/>
  <c r="H31" i="10"/>
  <c r="I31" i="10"/>
  <c r="J31" i="10"/>
  <c r="K31" i="10"/>
  <c r="L31" i="10"/>
  <c r="M31" i="10"/>
  <c r="N31" i="10"/>
  <c r="O31" i="10"/>
  <c r="P31" i="10"/>
  <c r="Q31" i="10"/>
  <c r="R31" i="10"/>
  <c r="S31" i="10"/>
  <c r="T31" i="10"/>
  <c r="U31" i="10"/>
  <c r="V31" i="10"/>
  <c r="W31" i="10"/>
  <c r="X31" i="10"/>
  <c r="Y31" i="10"/>
  <c r="Z31" i="10"/>
  <c r="AA31" i="10"/>
  <c r="AB31" i="10"/>
  <c r="AC31" i="10"/>
  <c r="AD31" i="10"/>
  <c r="AE31" i="10"/>
  <c r="AF31" i="10"/>
  <c r="AG31" i="10"/>
  <c r="AH31" i="10"/>
  <c r="AI31" i="10"/>
  <c r="AJ31" i="10"/>
  <c r="AK31" i="10"/>
  <c r="AL31" i="10"/>
  <c r="AM31" i="10"/>
  <c r="AN31" i="10"/>
  <c r="AO31" i="10"/>
  <c r="AP31" i="10"/>
  <c r="AQ31" i="10"/>
  <c r="AR31" i="10"/>
  <c r="AS31" i="10"/>
  <c r="AT31" i="10"/>
  <c r="AU31" i="10"/>
  <c r="AV31" i="10"/>
  <c r="AW31" i="10"/>
  <c r="AX31" i="10"/>
  <c r="AY31" i="10"/>
  <c r="AZ31" i="10"/>
  <c r="BA31" i="10"/>
  <c r="BB31" i="10"/>
  <c r="BC31" i="10"/>
  <c r="BD31" i="10"/>
  <c r="BE31" i="10"/>
  <c r="BF31" i="10"/>
  <c r="BG31" i="10"/>
  <c r="BH31" i="10"/>
  <c r="BI31" i="10"/>
  <c r="BJ31" i="10"/>
  <c r="BK31" i="10"/>
  <c r="BL31" i="10"/>
  <c r="BM31" i="10"/>
  <c r="BN31" i="10"/>
  <c r="BO31" i="10"/>
  <c r="BP31" i="10"/>
  <c r="BQ31" i="10"/>
  <c r="BR31" i="10"/>
  <c r="BS31" i="10"/>
  <c r="BT31" i="10"/>
  <c r="BU31" i="10"/>
  <c r="BV31" i="10"/>
  <c r="BW31" i="10"/>
  <c r="BX31" i="10"/>
  <c r="BY31" i="10"/>
  <c r="BZ31" i="10"/>
  <c r="CA31" i="10"/>
  <c r="CB31" i="10"/>
  <c r="CC31" i="10"/>
  <c r="CD31" i="10"/>
  <c r="CE31" i="10"/>
  <c r="CF31" i="10"/>
  <c r="CG31" i="10"/>
  <c r="CH31" i="10"/>
  <c r="CI31" i="10"/>
  <c r="CJ31" i="10"/>
  <c r="CK31" i="10"/>
  <c r="CL31" i="10"/>
  <c r="CM31" i="10"/>
  <c r="CN31" i="10"/>
  <c r="CO31" i="10"/>
  <c r="CP31" i="10"/>
  <c r="CQ31" i="10"/>
  <c r="CR31" i="10"/>
  <c r="CS31" i="10"/>
  <c r="CT31" i="10"/>
  <c r="CU31" i="10"/>
  <c r="CV31" i="10"/>
  <c r="CW31" i="10"/>
  <c r="CX31" i="10"/>
  <c r="CY31" i="10"/>
  <c r="CZ31" i="10"/>
  <c r="DA31" i="10"/>
  <c r="DB31" i="10"/>
  <c r="DC31" i="10"/>
  <c r="DD31" i="10"/>
  <c r="DE31" i="10"/>
  <c r="DF31" i="10"/>
  <c r="DG31" i="10"/>
  <c r="DH31" i="10"/>
  <c r="A31" i="10"/>
  <c r="DF31" i="13"/>
  <c r="DE31" i="13"/>
  <c r="DD31" i="13"/>
  <c r="DC31" i="13"/>
  <c r="DB31" i="13"/>
  <c r="DA31" i="13"/>
  <c r="CZ31" i="13"/>
  <c r="CY31" i="13"/>
  <c r="CX31" i="13"/>
  <c r="CW31" i="13"/>
  <c r="CV31" i="13"/>
  <c r="CU31" i="13"/>
  <c r="CT31" i="13"/>
  <c r="CS31" i="13"/>
  <c r="CR31" i="13"/>
  <c r="CQ31" i="13"/>
  <c r="CP31" i="13"/>
  <c r="CO31" i="13"/>
  <c r="CN31" i="13"/>
  <c r="CM31" i="13"/>
  <c r="CL31" i="13"/>
  <c r="CK31" i="13"/>
  <c r="CJ31" i="13"/>
  <c r="CI31" i="13"/>
  <c r="CH31" i="13"/>
  <c r="CG31" i="13"/>
  <c r="CF31" i="13"/>
  <c r="CE31" i="13"/>
  <c r="CD31" i="13"/>
  <c r="CC31" i="13"/>
  <c r="CB31" i="13"/>
  <c r="CA31" i="13"/>
  <c r="BZ31" i="13"/>
  <c r="BY31" i="13"/>
  <c r="BX31" i="13"/>
  <c r="BW31" i="13"/>
  <c r="BV31" i="13"/>
  <c r="BU31" i="13"/>
  <c r="BT31" i="13"/>
  <c r="BS31" i="13"/>
  <c r="BR31" i="13"/>
  <c r="BQ31" i="13"/>
  <c r="BP31" i="13"/>
  <c r="BO31" i="13"/>
  <c r="BN31" i="13"/>
  <c r="BM31" i="13"/>
  <c r="BL31" i="13"/>
  <c r="BK31" i="13"/>
  <c r="BJ31" i="13"/>
  <c r="BI31" i="13"/>
  <c r="BH31" i="13"/>
  <c r="BG31" i="13"/>
  <c r="BF31" i="13"/>
  <c r="BE31" i="13"/>
  <c r="BD31" i="13"/>
  <c r="BC31" i="13"/>
  <c r="BB31" i="13"/>
  <c r="BA31" i="13"/>
  <c r="AZ31" i="13"/>
  <c r="AY31" i="13"/>
  <c r="AX31" i="13"/>
  <c r="AW31" i="13"/>
  <c r="AV31" i="13"/>
  <c r="AU31" i="13"/>
  <c r="AT31" i="13"/>
  <c r="AS31" i="13"/>
  <c r="AR31" i="13"/>
  <c r="AQ31" i="13"/>
  <c r="AP31" i="13"/>
  <c r="AO31" i="13"/>
  <c r="AN31" i="13"/>
  <c r="AM31" i="13"/>
  <c r="AL31" i="13"/>
  <c r="AK31" i="13"/>
  <c r="AJ31" i="13"/>
  <c r="AI31" i="13"/>
  <c r="AH31" i="13"/>
  <c r="AG31" i="13"/>
  <c r="AF31" i="13"/>
  <c r="AE31" i="13"/>
  <c r="AD31" i="13"/>
  <c r="AC31" i="13"/>
  <c r="AB31" i="13"/>
  <c r="AA31" i="13"/>
  <c r="Z31" i="13"/>
  <c r="Y31" i="13"/>
  <c r="X31" i="13"/>
  <c r="W31" i="13"/>
  <c r="V31" i="13"/>
  <c r="U31" i="13"/>
  <c r="T31" i="13"/>
  <c r="S31" i="13"/>
  <c r="R31" i="13"/>
  <c r="Q31" i="13"/>
  <c r="P31" i="13"/>
  <c r="O31" i="13"/>
  <c r="N31" i="13"/>
  <c r="M31" i="13"/>
  <c r="L31" i="13"/>
  <c r="K31" i="13"/>
  <c r="J31" i="13"/>
  <c r="I31" i="13"/>
  <c r="H31" i="13"/>
  <c r="G31" i="13"/>
  <c r="F31" i="13"/>
  <c r="E31" i="13"/>
  <c r="D31" i="13"/>
  <c r="C31" i="13"/>
  <c r="B31" i="13"/>
  <c r="A31" i="13"/>
  <c r="DF30" i="13"/>
  <c r="CQ30" i="13"/>
  <c r="CK30" i="13"/>
  <c r="AT30" i="13"/>
  <c r="AL30" i="13"/>
  <c r="DF29" i="13"/>
  <c r="CQ29" i="13"/>
  <c r="CK29" i="13"/>
  <c r="AT29" i="13"/>
  <c r="AL29" i="13"/>
  <c r="DF28" i="13"/>
  <c r="CQ28" i="13"/>
  <c r="CK28" i="13"/>
  <c r="AT28" i="13"/>
  <c r="AL28" i="13"/>
  <c r="DF27" i="13"/>
  <c r="CQ27" i="13"/>
  <c r="CK27" i="13"/>
  <c r="AT27" i="13"/>
  <c r="AL27" i="13"/>
  <c r="DF26" i="13"/>
  <c r="CQ26" i="13"/>
  <c r="CK26" i="13"/>
  <c r="AT26" i="13"/>
  <c r="AL26" i="13"/>
  <c r="DF25" i="13"/>
  <c r="CQ25" i="13"/>
  <c r="CK25" i="13"/>
  <c r="AT25" i="13"/>
  <c r="AL25" i="13"/>
  <c r="DF24" i="13"/>
  <c r="CQ24" i="13"/>
  <c r="CK24" i="13"/>
  <c r="AT24" i="13"/>
  <c r="AL24" i="13"/>
  <c r="DF23" i="13"/>
  <c r="CQ23" i="13"/>
  <c r="CK23" i="13"/>
  <c r="AT23" i="13"/>
  <c r="AL23" i="13"/>
  <c r="DF22" i="13"/>
  <c r="CQ22" i="13"/>
  <c r="CK22" i="13"/>
  <c r="AT22" i="13"/>
  <c r="AL22" i="13"/>
  <c r="DF21" i="13"/>
  <c r="CQ21" i="13"/>
  <c r="CK21" i="13"/>
  <c r="AT21" i="13"/>
  <c r="AL21" i="13"/>
  <c r="DF20" i="13"/>
  <c r="CQ20" i="13"/>
  <c r="CK20" i="13"/>
  <c r="AT20" i="13"/>
  <c r="AL20" i="13"/>
  <c r="DF19" i="13"/>
  <c r="CQ19" i="13"/>
  <c r="CK19" i="13"/>
  <c r="AT19" i="13"/>
  <c r="AL19" i="13"/>
  <c r="DF18" i="13"/>
  <c r="CQ18" i="13"/>
  <c r="CK18" i="13"/>
  <c r="AT18" i="13"/>
  <c r="AL18" i="13"/>
  <c r="DF17" i="13"/>
  <c r="CQ17" i="13"/>
  <c r="CK17" i="13"/>
  <c r="AT17" i="13"/>
  <c r="AL17" i="13"/>
  <c r="DF16" i="13"/>
  <c r="CQ16" i="13"/>
  <c r="CK16" i="13"/>
  <c r="AT16" i="13"/>
  <c r="AL16" i="13"/>
  <c r="DF15" i="13"/>
  <c r="CQ15" i="13"/>
  <c r="CK15" i="13"/>
  <c r="AT15" i="13"/>
  <c r="AL15" i="13"/>
  <c r="DF14" i="13"/>
  <c r="CQ14" i="13"/>
  <c r="CK14" i="13"/>
  <c r="AT14" i="13"/>
  <c r="AL14" i="13"/>
  <c r="DF13" i="13"/>
  <c r="CQ13" i="13"/>
  <c r="CK13" i="13"/>
  <c r="AT13" i="13"/>
  <c r="AL13" i="13"/>
  <c r="DF12" i="13"/>
  <c r="CQ12" i="13"/>
  <c r="CK12" i="13"/>
  <c r="AT12" i="13"/>
  <c r="AL12" i="13"/>
  <c r="DF11" i="13"/>
  <c r="CQ11" i="13"/>
  <c r="CK11" i="13"/>
  <c r="AT11" i="13"/>
  <c r="AL11" i="13"/>
  <c r="DF10" i="13"/>
  <c r="CQ10" i="13"/>
  <c r="CK10" i="13"/>
  <c r="AT10" i="13"/>
  <c r="AL10" i="13"/>
  <c r="DF9" i="13"/>
  <c r="CQ9" i="13"/>
  <c r="CK9" i="13"/>
  <c r="AT9" i="13"/>
  <c r="AL9" i="13"/>
  <c r="DF8" i="13"/>
  <c r="CQ8" i="13"/>
  <c r="CK8" i="13"/>
  <c r="AT8" i="13"/>
  <c r="AL8" i="13"/>
  <c r="DF7" i="13"/>
  <c r="CQ7" i="13"/>
  <c r="CK7" i="13"/>
  <c r="AT7" i="13"/>
  <c r="AL7" i="13"/>
  <c r="DF6" i="13"/>
  <c r="CQ6" i="13"/>
  <c r="CK6" i="13"/>
  <c r="AT6" i="13"/>
  <c r="AL6" i="13"/>
  <c r="DF5" i="13"/>
  <c r="CQ5" i="13"/>
  <c r="CK5" i="13"/>
  <c r="AT5" i="13"/>
  <c r="AL5" i="13"/>
  <c r="CQ4" i="13"/>
  <c r="CK4" i="13"/>
  <c r="AT4" i="13"/>
  <c r="AL4" i="13"/>
  <c r="DF3" i="13"/>
  <c r="CQ3" i="13"/>
  <c r="CK3" i="13"/>
  <c r="AT3" i="13"/>
  <c r="AL3" i="13"/>
  <c r="DE1" i="13"/>
  <c r="DE1" i="10"/>
  <c r="DF5" i="10" l="1"/>
  <c r="DF6" i="10"/>
  <c r="DF7" i="10"/>
  <c r="DF8" i="10"/>
  <c r="DF9" i="10"/>
  <c r="DF10" i="10"/>
  <c r="DF11" i="10"/>
  <c r="DF12" i="10"/>
  <c r="DF13" i="10"/>
  <c r="DF14" i="10"/>
  <c r="DF15" i="10"/>
  <c r="DF16" i="10"/>
  <c r="DF17" i="10"/>
  <c r="DF18" i="10"/>
  <c r="DF19" i="10"/>
  <c r="DF20" i="10"/>
  <c r="DF21" i="10"/>
  <c r="DF22" i="10"/>
  <c r="DF23" i="10"/>
  <c r="DF24" i="10"/>
  <c r="DF25" i="10"/>
  <c r="DF26" i="10"/>
  <c r="DF27" i="10"/>
  <c r="DF28" i="10"/>
  <c r="DF29" i="10"/>
  <c r="DF3" i="10"/>
  <c r="CQ27" i="10" l="1"/>
  <c r="CK27" i="10"/>
  <c r="AT27" i="10"/>
  <c r="AL27" i="10"/>
  <c r="AT5" i="10"/>
  <c r="AT6" i="10"/>
  <c r="AT7" i="10"/>
  <c r="AT8" i="10"/>
  <c r="AT9" i="10"/>
  <c r="AT10" i="10"/>
  <c r="AT11" i="10"/>
  <c r="AT12" i="10"/>
  <c r="AT13" i="10"/>
  <c r="AT14" i="10"/>
  <c r="AT15" i="10"/>
  <c r="AT16" i="10"/>
  <c r="AT17" i="10"/>
  <c r="AT18" i="10"/>
  <c r="AT19" i="10"/>
  <c r="AT20" i="10"/>
  <c r="AT21" i="10"/>
  <c r="AT22" i="10"/>
  <c r="AT23" i="10"/>
  <c r="AT24" i="10"/>
  <c r="AT25" i="10"/>
  <c r="AT26" i="10"/>
  <c r="AT28" i="10"/>
  <c r="AT29" i="10"/>
  <c r="AT4" i="10"/>
  <c r="CK26" i="10" l="1"/>
  <c r="CK28" i="10"/>
  <c r="CK29" i="10"/>
  <c r="CQ7" i="10"/>
  <c r="CQ4" i="10"/>
  <c r="CQ5" i="10"/>
  <c r="CQ6" i="10"/>
  <c r="CQ8" i="10"/>
  <c r="CQ9" i="10"/>
  <c r="CQ10" i="10"/>
  <c r="CQ11" i="10"/>
  <c r="CQ12" i="10"/>
  <c r="CQ13" i="10"/>
  <c r="CQ14" i="10"/>
  <c r="CQ15" i="10"/>
  <c r="CQ16" i="10"/>
  <c r="CQ17" i="10"/>
  <c r="CQ18" i="10"/>
  <c r="CQ19" i="10"/>
  <c r="CQ20" i="10"/>
  <c r="CQ21" i="10"/>
  <c r="CQ22" i="10"/>
  <c r="CQ23" i="10"/>
  <c r="CQ24" i="10"/>
  <c r="CQ25" i="10"/>
  <c r="CQ26" i="10"/>
  <c r="CQ28" i="10"/>
  <c r="CQ29" i="10"/>
  <c r="CQ3" i="10"/>
  <c r="CK5" i="10"/>
  <c r="CK6" i="10"/>
  <c r="CK7" i="10"/>
  <c r="CK8" i="10"/>
  <c r="CK9" i="10"/>
  <c r="CK10" i="10"/>
  <c r="CK11" i="10"/>
  <c r="CK12" i="10"/>
  <c r="CK13" i="10"/>
  <c r="CK14" i="10"/>
  <c r="CK15" i="10"/>
  <c r="CK16" i="10"/>
  <c r="CK17" i="10"/>
  <c r="CK18" i="10"/>
  <c r="CK19" i="10"/>
  <c r="CK20" i="10"/>
  <c r="CK21" i="10"/>
  <c r="CK22" i="10"/>
  <c r="CK23" i="10"/>
  <c r="CK24" i="10"/>
  <c r="CK25" i="10"/>
  <c r="CK3" i="10"/>
  <c r="AT3" i="10"/>
  <c r="CG6" i="6" l="1"/>
  <c r="CH6" i="6"/>
  <c r="CI6" i="6"/>
  <c r="CK6" i="6"/>
  <c r="CL6" i="6"/>
  <c r="CM6" i="6"/>
  <c r="CN6" i="6"/>
  <c r="CO6" i="6"/>
  <c r="CP6" i="6"/>
  <c r="CQ6" i="6"/>
  <c r="CR6" i="6"/>
  <c r="CS6" i="6"/>
  <c r="CT6" i="6"/>
  <c r="CG7" i="6"/>
  <c r="CH7" i="6"/>
  <c r="CI7" i="6"/>
  <c r="CK7" i="6"/>
  <c r="CL7" i="6"/>
  <c r="CM7" i="6"/>
  <c r="CN7" i="6"/>
  <c r="CO7" i="6"/>
  <c r="CP7" i="6"/>
  <c r="CQ7" i="6"/>
  <c r="CR7" i="6"/>
  <c r="CS7" i="6"/>
  <c r="CT7" i="6"/>
  <c r="CG8" i="6"/>
  <c r="CH8" i="6"/>
  <c r="CI8" i="6"/>
  <c r="CK8" i="6"/>
  <c r="CL8" i="6"/>
  <c r="CM8" i="6"/>
  <c r="CN8" i="6"/>
  <c r="CO8" i="6"/>
  <c r="CP8" i="6"/>
  <c r="CQ8" i="6"/>
  <c r="CR8" i="6"/>
  <c r="CS8" i="6"/>
  <c r="CT8" i="6"/>
  <c r="CG9" i="6"/>
  <c r="CH9" i="6"/>
  <c r="CI9" i="6"/>
  <c r="CK9" i="6"/>
  <c r="CL9" i="6"/>
  <c r="CM9" i="6"/>
  <c r="CN9" i="6"/>
  <c r="CO9" i="6"/>
  <c r="CP9" i="6"/>
  <c r="CQ9" i="6"/>
  <c r="CR9" i="6"/>
  <c r="CS9" i="6"/>
  <c r="CT9" i="6"/>
  <c r="CG10" i="6"/>
  <c r="CH10" i="6"/>
  <c r="CI10" i="6"/>
  <c r="CK10" i="6"/>
  <c r="CL10" i="6"/>
  <c r="CM10" i="6"/>
  <c r="CN10" i="6"/>
  <c r="CO10" i="6"/>
  <c r="CP10" i="6"/>
  <c r="CQ10" i="6"/>
  <c r="CR10" i="6"/>
  <c r="CS10" i="6"/>
  <c r="CT10" i="6"/>
  <c r="CG11" i="6"/>
  <c r="CH11" i="6"/>
  <c r="CI11" i="6"/>
  <c r="CK11" i="6"/>
  <c r="CL11" i="6"/>
  <c r="CM11" i="6"/>
  <c r="CN11" i="6"/>
  <c r="CO11" i="6"/>
  <c r="CP11" i="6"/>
  <c r="CQ11" i="6"/>
  <c r="CR11" i="6"/>
  <c r="CS11" i="6"/>
  <c r="CT11" i="6"/>
  <c r="CG12" i="6"/>
  <c r="CH12" i="6"/>
  <c r="CI12" i="6"/>
  <c r="CK12" i="6"/>
  <c r="CL12" i="6"/>
  <c r="CM12" i="6"/>
  <c r="CN12" i="6"/>
  <c r="CO12" i="6"/>
  <c r="CP12" i="6"/>
  <c r="CQ12" i="6"/>
  <c r="CR12" i="6"/>
  <c r="CS12" i="6"/>
  <c r="CT12" i="6"/>
  <c r="CG13" i="6"/>
  <c r="CH13" i="6"/>
  <c r="CI13" i="6"/>
  <c r="CK13" i="6"/>
  <c r="CL13" i="6"/>
  <c r="CM13" i="6"/>
  <c r="CN13" i="6"/>
  <c r="CO13" i="6"/>
  <c r="CP13" i="6"/>
  <c r="CQ13" i="6"/>
  <c r="CR13" i="6"/>
  <c r="CS13" i="6"/>
  <c r="CT13" i="6"/>
  <c r="CG6" i="5"/>
  <c r="CH6" i="5"/>
  <c r="CI6" i="5"/>
  <c r="CK6" i="5"/>
  <c r="CL6" i="5"/>
  <c r="CM6" i="5"/>
  <c r="CN6" i="5"/>
  <c r="CO6" i="5"/>
  <c r="CP6" i="5"/>
  <c r="CQ6" i="5"/>
  <c r="CR6" i="5"/>
  <c r="CS6" i="5"/>
  <c r="CT6" i="5"/>
  <c r="CG7" i="5"/>
  <c r="CH7" i="5"/>
  <c r="CI7" i="5"/>
  <c r="CK7" i="5"/>
  <c r="CL7" i="5"/>
  <c r="CM7" i="5"/>
  <c r="CN7" i="5"/>
  <c r="CO7" i="5"/>
  <c r="CP7" i="5"/>
  <c r="CQ7" i="5"/>
  <c r="CR7" i="5"/>
  <c r="CS7" i="5"/>
  <c r="CT7" i="5"/>
  <c r="CT5" i="5"/>
  <c r="CS5" i="5"/>
  <c r="CR5" i="5"/>
  <c r="CQ5" i="5"/>
  <c r="CP5" i="5"/>
  <c r="CO5" i="5"/>
  <c r="CN5" i="5"/>
  <c r="CM5" i="5"/>
  <c r="CL5" i="5"/>
  <c r="CK5" i="5"/>
  <c r="CI5" i="5"/>
  <c r="CH5" i="5"/>
  <c r="CG5" i="5"/>
  <c r="CT5" i="6"/>
  <c r="CS5" i="6"/>
  <c r="CR5" i="6"/>
  <c r="CQ5" i="6"/>
  <c r="CP5" i="6"/>
  <c r="CO5" i="6"/>
  <c r="CN5" i="6"/>
  <c r="CM5" i="6"/>
  <c r="CL5" i="6"/>
  <c r="CK5" i="6"/>
  <c r="CI5" i="6"/>
  <c r="CH5" i="6"/>
  <c r="CG5" i="6"/>
  <c r="CG6" i="4"/>
  <c r="CH6" i="4"/>
  <c r="CI6" i="4"/>
  <c r="CK6" i="4"/>
  <c r="CL6" i="4"/>
  <c r="CM6" i="4"/>
  <c r="CN6" i="4"/>
  <c r="CO6" i="4"/>
  <c r="CP6" i="4"/>
  <c r="CQ6" i="4"/>
  <c r="CR6" i="4"/>
  <c r="CS6" i="4"/>
  <c r="CT6" i="4"/>
  <c r="CG7" i="4"/>
  <c r="CH7" i="4"/>
  <c r="CI7" i="4"/>
  <c r="CK7" i="4"/>
  <c r="CL7" i="4"/>
  <c r="CM7" i="4"/>
  <c r="CN7" i="4"/>
  <c r="CO7" i="4"/>
  <c r="CP7" i="4"/>
  <c r="CQ7" i="4"/>
  <c r="CR7" i="4"/>
  <c r="CS7" i="4"/>
  <c r="CT7" i="4"/>
  <c r="CG8" i="4"/>
  <c r="CH8" i="4"/>
  <c r="CI8" i="4"/>
  <c r="CK8" i="4"/>
  <c r="CL8" i="4"/>
  <c r="CM8" i="4"/>
  <c r="CN8" i="4"/>
  <c r="CO8" i="4"/>
  <c r="CP8" i="4"/>
  <c r="CQ8" i="4"/>
  <c r="CR8" i="4"/>
  <c r="CS8" i="4"/>
  <c r="CT8" i="4"/>
  <c r="CG9" i="4"/>
  <c r="CH9" i="4"/>
  <c r="CI9" i="4"/>
  <c r="CK9" i="4"/>
  <c r="CL9" i="4"/>
  <c r="CM9" i="4"/>
  <c r="CN9" i="4"/>
  <c r="CO9" i="4"/>
  <c r="CP9" i="4"/>
  <c r="CQ9" i="4"/>
  <c r="CR9" i="4"/>
  <c r="CS9" i="4"/>
  <c r="CT9" i="4"/>
  <c r="CG10" i="4"/>
  <c r="CH10" i="4"/>
  <c r="CI10" i="4"/>
  <c r="CK10" i="4"/>
  <c r="CL10" i="4"/>
  <c r="CM10" i="4"/>
  <c r="CN10" i="4"/>
  <c r="CO10" i="4"/>
  <c r="CP10" i="4"/>
  <c r="CQ10" i="4"/>
  <c r="CR10" i="4"/>
  <c r="CS10" i="4"/>
  <c r="CT10" i="4"/>
  <c r="CG11" i="4"/>
  <c r="CH11" i="4"/>
  <c r="CI11" i="4"/>
  <c r="CK11" i="4"/>
  <c r="CL11" i="4"/>
  <c r="CM11" i="4"/>
  <c r="CN11" i="4"/>
  <c r="CO11" i="4"/>
  <c r="CP11" i="4"/>
  <c r="CQ11" i="4"/>
  <c r="CR11" i="4"/>
  <c r="CS11" i="4"/>
  <c r="CT11" i="4"/>
  <c r="CG12" i="4"/>
  <c r="CH12" i="4"/>
  <c r="CI12" i="4"/>
  <c r="CK12" i="4"/>
  <c r="CL12" i="4"/>
  <c r="CM12" i="4"/>
  <c r="CN12" i="4"/>
  <c r="CO12" i="4"/>
  <c r="CP12" i="4"/>
  <c r="CQ12" i="4"/>
  <c r="CR12" i="4"/>
  <c r="CS12" i="4"/>
  <c r="CT12" i="4"/>
  <c r="CG13" i="4"/>
  <c r="CH13" i="4"/>
  <c r="CI13" i="4"/>
  <c r="CK13" i="4"/>
  <c r="CL13" i="4"/>
  <c r="CM13" i="4"/>
  <c r="CN13" i="4"/>
  <c r="CO13" i="4"/>
  <c r="CP13" i="4"/>
  <c r="CQ13" i="4"/>
  <c r="CR13" i="4"/>
  <c r="CS13" i="4"/>
  <c r="CT13" i="4"/>
  <c r="CG14" i="4"/>
  <c r="CH14" i="4"/>
  <c r="CI14" i="4"/>
  <c r="CK14" i="4"/>
  <c r="CL14" i="4"/>
  <c r="CM14" i="4"/>
  <c r="CN14" i="4"/>
  <c r="CO14" i="4"/>
  <c r="CP14" i="4"/>
  <c r="CQ14" i="4"/>
  <c r="CR14" i="4"/>
  <c r="CS14" i="4"/>
  <c r="CT14" i="4"/>
  <c r="CG15" i="4"/>
  <c r="CH15" i="4"/>
  <c r="CI15" i="4"/>
  <c r="CK15" i="4"/>
  <c r="CL15" i="4"/>
  <c r="CM15" i="4"/>
  <c r="CN15" i="4"/>
  <c r="CO15" i="4"/>
  <c r="CP15" i="4"/>
  <c r="CQ15" i="4"/>
  <c r="CR15" i="4"/>
  <c r="CS15" i="4"/>
  <c r="CT15" i="4"/>
  <c r="CG16" i="4"/>
  <c r="CH16" i="4"/>
  <c r="CI16" i="4"/>
  <c r="CK16" i="4"/>
  <c r="CL16" i="4"/>
  <c r="CM16" i="4"/>
  <c r="CN16" i="4"/>
  <c r="CO16" i="4"/>
  <c r="CP16" i="4"/>
  <c r="CQ16" i="4"/>
  <c r="CR16" i="4"/>
  <c r="CS16" i="4"/>
  <c r="CT16" i="4"/>
  <c r="CG17" i="4"/>
  <c r="CH17" i="4"/>
  <c r="CI17" i="4"/>
  <c r="CK17" i="4"/>
  <c r="CL17" i="4"/>
  <c r="CM17" i="4"/>
  <c r="CN17" i="4"/>
  <c r="CO17" i="4"/>
  <c r="CP17" i="4"/>
  <c r="CQ17" i="4"/>
  <c r="CR17" i="4"/>
  <c r="CS17" i="4"/>
  <c r="CT17" i="4"/>
  <c r="CG18" i="4"/>
  <c r="CH18" i="4"/>
  <c r="CI18" i="4"/>
  <c r="CK18" i="4"/>
  <c r="CL18" i="4"/>
  <c r="CM18" i="4"/>
  <c r="CN18" i="4"/>
  <c r="CO18" i="4"/>
  <c r="CP18" i="4"/>
  <c r="CQ18" i="4"/>
  <c r="CR18" i="4"/>
  <c r="CS18" i="4"/>
  <c r="CT18" i="4"/>
  <c r="CT5" i="4"/>
  <c r="CS5" i="4"/>
  <c r="CR5" i="4"/>
  <c r="CQ5" i="4"/>
  <c r="CP5" i="4"/>
  <c r="CO5" i="4"/>
  <c r="CN5" i="4"/>
  <c r="CM5" i="4"/>
  <c r="CL5" i="4"/>
  <c r="CK5" i="4"/>
  <c r="CI5" i="4"/>
  <c r="CH5" i="4"/>
  <c r="CG5" i="4"/>
  <c r="CH5" i="2"/>
  <c r="CI5" i="2"/>
  <c r="CK5" i="2"/>
  <c r="CL5" i="2"/>
  <c r="CM5" i="2"/>
  <c r="CN5" i="2"/>
  <c r="CO5" i="2"/>
  <c r="CP5" i="2"/>
  <c r="CQ5" i="2"/>
  <c r="CR5" i="2"/>
  <c r="CS5" i="2"/>
  <c r="CT5" i="2"/>
  <c r="CH6" i="2"/>
  <c r="CI6" i="2"/>
  <c r="CK6" i="2"/>
  <c r="CL6" i="2"/>
  <c r="CM6" i="2"/>
  <c r="CN6" i="2"/>
  <c r="CO6" i="2"/>
  <c r="CP6" i="2"/>
  <c r="CQ6" i="2"/>
  <c r="CR6" i="2"/>
  <c r="CS6" i="2"/>
  <c r="CT6" i="2"/>
  <c r="CG6" i="2"/>
  <c r="CG5" i="2"/>
  <c r="Z5" i="5"/>
  <c r="AA5" i="5"/>
  <c r="AB5" i="5"/>
  <c r="AD5" i="5"/>
  <c r="AE5" i="5"/>
  <c r="AF5" i="5"/>
  <c r="AG5" i="5"/>
  <c r="AH5" i="5"/>
  <c r="AJ5" i="5"/>
  <c r="AK5" i="5"/>
  <c r="AL5" i="5"/>
  <c r="AM5" i="5"/>
  <c r="AN5" i="5"/>
  <c r="AO5" i="5"/>
  <c r="AP5" i="5"/>
  <c r="AQ5" i="5"/>
  <c r="AR5" i="5"/>
  <c r="AS5" i="5"/>
  <c r="AT5" i="5"/>
  <c r="AU5" i="5"/>
  <c r="AV5" i="5"/>
  <c r="AW5" i="5"/>
  <c r="AX5" i="5"/>
  <c r="AY5" i="5"/>
  <c r="AZ5" i="5"/>
  <c r="BA5" i="5"/>
  <c r="BB5" i="5"/>
  <c r="BC5" i="5"/>
  <c r="BD5" i="5"/>
  <c r="BE5" i="5"/>
  <c r="BF5" i="5"/>
  <c r="BG5" i="5"/>
  <c r="BH5" i="5"/>
  <c r="BI5" i="5"/>
  <c r="BJ5" i="5"/>
  <c r="BK5" i="5"/>
  <c r="BL5" i="5"/>
  <c r="BN5" i="5"/>
  <c r="BO5" i="5"/>
  <c r="BP5" i="5"/>
  <c r="BQ5" i="5"/>
  <c r="BR5" i="5"/>
  <c r="BT5" i="5"/>
  <c r="BU5" i="5"/>
  <c r="BV5" i="5"/>
  <c r="BW5" i="5"/>
  <c r="BX5" i="5"/>
  <c r="BY5" i="5"/>
  <c r="BZ5" i="5"/>
  <c r="CA5" i="5"/>
  <c r="CB5" i="5"/>
  <c r="CC5" i="5"/>
  <c r="CD5" i="5"/>
  <c r="CE5" i="5"/>
  <c r="CF5" i="5"/>
  <c r="Z6" i="5"/>
  <c r="AA6" i="5"/>
  <c r="AB6" i="5"/>
  <c r="AD6" i="5"/>
  <c r="AE6" i="5"/>
  <c r="AF6" i="5"/>
  <c r="AG6" i="5"/>
  <c r="AH6" i="5"/>
  <c r="AJ6" i="5"/>
  <c r="AK6" i="5"/>
  <c r="AL6" i="5"/>
  <c r="AM6" i="5"/>
  <c r="AN6" i="5"/>
  <c r="AO6" i="5"/>
  <c r="AP6" i="5"/>
  <c r="AQ6" i="5"/>
  <c r="AR6" i="5"/>
  <c r="AS6" i="5"/>
  <c r="AT6" i="5"/>
  <c r="AU6" i="5"/>
  <c r="AV6" i="5"/>
  <c r="AW6" i="5"/>
  <c r="AX6" i="5"/>
  <c r="AY6" i="5"/>
  <c r="AZ6" i="5"/>
  <c r="BA6" i="5"/>
  <c r="BB6" i="5"/>
  <c r="BC6" i="5"/>
  <c r="BD6" i="5"/>
  <c r="BE6" i="5"/>
  <c r="BF6" i="5"/>
  <c r="BG6" i="5"/>
  <c r="BH6" i="5"/>
  <c r="BI6" i="5"/>
  <c r="BJ6" i="5"/>
  <c r="BK6" i="5"/>
  <c r="BL6" i="5"/>
  <c r="BN6" i="5"/>
  <c r="BO6" i="5"/>
  <c r="BP6" i="5"/>
  <c r="BQ6" i="5"/>
  <c r="BR6" i="5"/>
  <c r="BT6" i="5"/>
  <c r="BU6" i="5"/>
  <c r="BV6" i="5"/>
  <c r="BW6" i="5"/>
  <c r="BX6" i="5"/>
  <c r="BY6" i="5"/>
  <c r="BZ6" i="5"/>
  <c r="CA6" i="5"/>
  <c r="CB6" i="5"/>
  <c r="CC6" i="5"/>
  <c r="CD6" i="5"/>
  <c r="CE6" i="5"/>
  <c r="CF6" i="5"/>
  <c r="Z7" i="5"/>
  <c r="AA7" i="5"/>
  <c r="AB7" i="5"/>
  <c r="AD7" i="5"/>
  <c r="AE7" i="5"/>
  <c r="AF7" i="5"/>
  <c r="AG7" i="5"/>
  <c r="AH7" i="5"/>
  <c r="AJ7" i="5"/>
  <c r="AK7" i="5"/>
  <c r="AL7" i="5"/>
  <c r="AM7" i="5"/>
  <c r="AN7" i="5"/>
  <c r="AO7" i="5"/>
  <c r="AP7" i="5"/>
  <c r="AQ7" i="5"/>
  <c r="AR7" i="5"/>
  <c r="AS7" i="5"/>
  <c r="AT7" i="5"/>
  <c r="AU7" i="5"/>
  <c r="AV7" i="5"/>
  <c r="AW7" i="5"/>
  <c r="AX7" i="5"/>
  <c r="AY7" i="5"/>
  <c r="AZ7" i="5"/>
  <c r="BA7" i="5"/>
  <c r="BB7" i="5"/>
  <c r="BC7" i="5"/>
  <c r="BD7" i="5"/>
  <c r="BE7" i="5"/>
  <c r="BF7" i="5"/>
  <c r="BG7" i="5"/>
  <c r="BH7" i="5"/>
  <c r="BI7" i="5"/>
  <c r="BJ7" i="5"/>
  <c r="BK7" i="5"/>
  <c r="BL7" i="5"/>
  <c r="BN7" i="5"/>
  <c r="BO7" i="5"/>
  <c r="BP7" i="5"/>
  <c r="BQ7" i="5"/>
  <c r="BR7" i="5"/>
  <c r="BT7" i="5"/>
  <c r="BU7" i="5"/>
  <c r="BV7" i="5"/>
  <c r="BW7" i="5"/>
  <c r="BX7" i="5"/>
  <c r="BY7" i="5"/>
  <c r="BZ7" i="5"/>
  <c r="CA7" i="5"/>
  <c r="CB7" i="5"/>
  <c r="CC7" i="5"/>
  <c r="CD7" i="5"/>
  <c r="CE7" i="5"/>
  <c r="CF7" i="5"/>
  <c r="Y6" i="5"/>
  <c r="Y7" i="5"/>
  <c r="Y5" i="5"/>
  <c r="Z5" i="6"/>
  <c r="AA5" i="6"/>
  <c r="AB5" i="6"/>
  <c r="AD5" i="6"/>
  <c r="AE5" i="6"/>
  <c r="AF5" i="6"/>
  <c r="AG5" i="6"/>
  <c r="AH5" i="6"/>
  <c r="AJ5" i="6"/>
  <c r="AK5" i="6"/>
  <c r="AL5" i="6"/>
  <c r="AM5" i="6"/>
  <c r="AN5" i="6"/>
  <c r="AO5" i="6"/>
  <c r="AP5" i="6"/>
  <c r="AQ5" i="6"/>
  <c r="AR5" i="6"/>
  <c r="AS5" i="6"/>
  <c r="AT5" i="6"/>
  <c r="AU5" i="6"/>
  <c r="AV5" i="6"/>
  <c r="AW5" i="6"/>
  <c r="AX5" i="6"/>
  <c r="AY5" i="6"/>
  <c r="AZ5" i="6"/>
  <c r="BA5" i="6"/>
  <c r="BB5" i="6"/>
  <c r="BC5" i="6"/>
  <c r="BD5" i="6"/>
  <c r="BE5" i="6"/>
  <c r="BF5" i="6"/>
  <c r="BG5" i="6"/>
  <c r="BH5" i="6"/>
  <c r="BI5" i="6"/>
  <c r="BJ5" i="6"/>
  <c r="BK5" i="6"/>
  <c r="BL5" i="6"/>
  <c r="BN5" i="6"/>
  <c r="BO5" i="6"/>
  <c r="BP5" i="6"/>
  <c r="BQ5" i="6"/>
  <c r="BR5" i="6"/>
  <c r="BT5" i="6"/>
  <c r="BU5" i="6"/>
  <c r="BV5" i="6"/>
  <c r="BW5" i="6"/>
  <c r="BX5" i="6"/>
  <c r="BY5" i="6"/>
  <c r="BZ5" i="6"/>
  <c r="CA5" i="6"/>
  <c r="CB5" i="6"/>
  <c r="CC5" i="6"/>
  <c r="CD5" i="6"/>
  <c r="CE5" i="6"/>
  <c r="CF5" i="6"/>
  <c r="Z6" i="6"/>
  <c r="AA6" i="6"/>
  <c r="AB6" i="6"/>
  <c r="AD6" i="6"/>
  <c r="AE6" i="6"/>
  <c r="AF6" i="6"/>
  <c r="AG6" i="6"/>
  <c r="AH6" i="6"/>
  <c r="AJ6" i="6"/>
  <c r="AK6" i="6"/>
  <c r="AL6" i="6"/>
  <c r="AM6" i="6"/>
  <c r="AN6" i="6"/>
  <c r="AO6" i="6"/>
  <c r="AP6" i="6"/>
  <c r="AQ6" i="6"/>
  <c r="AR6" i="6"/>
  <c r="AS6" i="6"/>
  <c r="AT6" i="6"/>
  <c r="AU6" i="6"/>
  <c r="AV6" i="6"/>
  <c r="AW6" i="6"/>
  <c r="AX6" i="6"/>
  <c r="AY6" i="6"/>
  <c r="AZ6" i="6"/>
  <c r="BA6" i="6"/>
  <c r="BB6" i="6"/>
  <c r="BC6" i="6"/>
  <c r="BD6" i="6"/>
  <c r="BE6" i="6"/>
  <c r="BF6" i="6"/>
  <c r="BG6" i="6"/>
  <c r="BH6" i="6"/>
  <c r="BI6" i="6"/>
  <c r="BJ6" i="6"/>
  <c r="BK6" i="6"/>
  <c r="BL6" i="6"/>
  <c r="BN6" i="6"/>
  <c r="BO6" i="6"/>
  <c r="BP6" i="6"/>
  <c r="BQ6" i="6"/>
  <c r="BR6" i="6"/>
  <c r="BT6" i="6"/>
  <c r="BU6" i="6"/>
  <c r="BV6" i="6"/>
  <c r="BW6" i="6"/>
  <c r="BX6" i="6"/>
  <c r="BY6" i="6"/>
  <c r="BZ6" i="6"/>
  <c r="CA6" i="6"/>
  <c r="CB6" i="6"/>
  <c r="CC6" i="6"/>
  <c r="CD6" i="6"/>
  <c r="CE6" i="6"/>
  <c r="CF6" i="6"/>
  <c r="Z7" i="6"/>
  <c r="AA7" i="6"/>
  <c r="AB7" i="6"/>
  <c r="AD7" i="6"/>
  <c r="AE7" i="6"/>
  <c r="AF7" i="6"/>
  <c r="AG7" i="6"/>
  <c r="AH7" i="6"/>
  <c r="AJ7" i="6"/>
  <c r="AK7" i="6"/>
  <c r="AL7" i="6"/>
  <c r="AM7" i="6"/>
  <c r="AN7" i="6"/>
  <c r="AO7" i="6"/>
  <c r="AP7" i="6"/>
  <c r="AQ7" i="6"/>
  <c r="AR7" i="6"/>
  <c r="AS7" i="6"/>
  <c r="AT7" i="6"/>
  <c r="AU7" i="6"/>
  <c r="AV7" i="6"/>
  <c r="AW7" i="6"/>
  <c r="AX7" i="6"/>
  <c r="AY7" i="6"/>
  <c r="AZ7" i="6"/>
  <c r="BA7" i="6"/>
  <c r="BB7" i="6"/>
  <c r="BC7" i="6"/>
  <c r="BD7" i="6"/>
  <c r="BE7" i="6"/>
  <c r="BF7" i="6"/>
  <c r="BG7" i="6"/>
  <c r="BH7" i="6"/>
  <c r="BI7" i="6"/>
  <c r="BJ7" i="6"/>
  <c r="BK7" i="6"/>
  <c r="BL7" i="6"/>
  <c r="BN7" i="6"/>
  <c r="BO7" i="6"/>
  <c r="BP7" i="6"/>
  <c r="BQ7" i="6"/>
  <c r="BR7" i="6"/>
  <c r="BT7" i="6"/>
  <c r="BU7" i="6"/>
  <c r="BV7" i="6"/>
  <c r="BW7" i="6"/>
  <c r="BX7" i="6"/>
  <c r="BY7" i="6"/>
  <c r="BZ7" i="6"/>
  <c r="CA7" i="6"/>
  <c r="CB7" i="6"/>
  <c r="CC7" i="6"/>
  <c r="CD7" i="6"/>
  <c r="CE7" i="6"/>
  <c r="CF7" i="6"/>
  <c r="Z8" i="6"/>
  <c r="AA8" i="6"/>
  <c r="AB8" i="6"/>
  <c r="AD8" i="6"/>
  <c r="AE8" i="6"/>
  <c r="AF8" i="6"/>
  <c r="AG8" i="6"/>
  <c r="AH8" i="6"/>
  <c r="AJ8" i="6"/>
  <c r="AK8" i="6"/>
  <c r="AL8" i="6"/>
  <c r="AM8" i="6"/>
  <c r="AN8" i="6"/>
  <c r="AO8" i="6"/>
  <c r="AP8" i="6"/>
  <c r="AQ8" i="6"/>
  <c r="AR8" i="6"/>
  <c r="AS8" i="6"/>
  <c r="AT8" i="6"/>
  <c r="AU8" i="6"/>
  <c r="AV8" i="6"/>
  <c r="AW8" i="6"/>
  <c r="AX8" i="6"/>
  <c r="AY8" i="6"/>
  <c r="AZ8" i="6"/>
  <c r="BA8" i="6"/>
  <c r="BB8" i="6"/>
  <c r="BC8" i="6"/>
  <c r="BD8" i="6"/>
  <c r="BE8" i="6"/>
  <c r="BF8" i="6"/>
  <c r="BG8" i="6"/>
  <c r="BH8" i="6"/>
  <c r="BI8" i="6"/>
  <c r="BJ8" i="6"/>
  <c r="BK8" i="6"/>
  <c r="BL8" i="6"/>
  <c r="BN8" i="6"/>
  <c r="BO8" i="6"/>
  <c r="BP8" i="6"/>
  <c r="BQ8" i="6"/>
  <c r="BR8" i="6"/>
  <c r="BT8" i="6"/>
  <c r="BU8" i="6"/>
  <c r="BV8" i="6"/>
  <c r="BW8" i="6"/>
  <c r="BX8" i="6"/>
  <c r="BY8" i="6"/>
  <c r="BZ8" i="6"/>
  <c r="CA8" i="6"/>
  <c r="CB8" i="6"/>
  <c r="CC8" i="6"/>
  <c r="CD8" i="6"/>
  <c r="CE8" i="6"/>
  <c r="CF8" i="6"/>
  <c r="Z9" i="6"/>
  <c r="AA9" i="6"/>
  <c r="AB9" i="6"/>
  <c r="AD9" i="6"/>
  <c r="AE9" i="6"/>
  <c r="AF9" i="6"/>
  <c r="AG9" i="6"/>
  <c r="AH9" i="6"/>
  <c r="AJ9" i="6"/>
  <c r="AK9" i="6"/>
  <c r="AL9" i="6"/>
  <c r="AM9" i="6"/>
  <c r="AN9" i="6"/>
  <c r="AO9" i="6"/>
  <c r="AP9" i="6"/>
  <c r="AQ9" i="6"/>
  <c r="AR9" i="6"/>
  <c r="AS9" i="6"/>
  <c r="AT9" i="6"/>
  <c r="AU9" i="6"/>
  <c r="AV9" i="6"/>
  <c r="AW9" i="6"/>
  <c r="AX9" i="6"/>
  <c r="AY9" i="6"/>
  <c r="AZ9" i="6"/>
  <c r="BA9" i="6"/>
  <c r="BB9" i="6"/>
  <c r="BC9" i="6"/>
  <c r="BD9" i="6"/>
  <c r="BE9" i="6"/>
  <c r="BF9" i="6"/>
  <c r="BG9" i="6"/>
  <c r="BH9" i="6"/>
  <c r="BI9" i="6"/>
  <c r="BJ9" i="6"/>
  <c r="BK9" i="6"/>
  <c r="BL9" i="6"/>
  <c r="BN9" i="6"/>
  <c r="BO9" i="6"/>
  <c r="BP9" i="6"/>
  <c r="BQ9" i="6"/>
  <c r="BR9" i="6"/>
  <c r="BT9" i="6"/>
  <c r="BU9" i="6"/>
  <c r="BV9" i="6"/>
  <c r="BW9" i="6"/>
  <c r="BX9" i="6"/>
  <c r="BY9" i="6"/>
  <c r="BZ9" i="6"/>
  <c r="CA9" i="6"/>
  <c r="CB9" i="6"/>
  <c r="CC9" i="6"/>
  <c r="CD9" i="6"/>
  <c r="CE9" i="6"/>
  <c r="CF9" i="6"/>
  <c r="Z10" i="6"/>
  <c r="AA10" i="6"/>
  <c r="AB10" i="6"/>
  <c r="AD10" i="6"/>
  <c r="AE10" i="6"/>
  <c r="AF10" i="6"/>
  <c r="AG10" i="6"/>
  <c r="AH10" i="6"/>
  <c r="AJ10" i="6"/>
  <c r="AK10" i="6"/>
  <c r="AL10" i="6"/>
  <c r="AM10" i="6"/>
  <c r="AN10" i="6"/>
  <c r="AO10" i="6"/>
  <c r="AP10" i="6"/>
  <c r="AQ10" i="6"/>
  <c r="AR10" i="6"/>
  <c r="AS10" i="6"/>
  <c r="AT10" i="6"/>
  <c r="AU10" i="6"/>
  <c r="AV10" i="6"/>
  <c r="AW10" i="6"/>
  <c r="AX10" i="6"/>
  <c r="AY10" i="6"/>
  <c r="AZ10" i="6"/>
  <c r="BA10" i="6"/>
  <c r="BB10" i="6"/>
  <c r="BC10" i="6"/>
  <c r="BD10" i="6"/>
  <c r="BE10" i="6"/>
  <c r="BF10" i="6"/>
  <c r="BG10" i="6"/>
  <c r="BH10" i="6"/>
  <c r="BI10" i="6"/>
  <c r="BJ10" i="6"/>
  <c r="BK10" i="6"/>
  <c r="BL10" i="6"/>
  <c r="BN10" i="6"/>
  <c r="BO10" i="6"/>
  <c r="BP10" i="6"/>
  <c r="BQ10" i="6"/>
  <c r="BR10" i="6"/>
  <c r="BT10" i="6"/>
  <c r="BU10" i="6"/>
  <c r="BV10" i="6"/>
  <c r="BW10" i="6"/>
  <c r="BX10" i="6"/>
  <c r="BY10" i="6"/>
  <c r="BZ10" i="6"/>
  <c r="CA10" i="6"/>
  <c r="CB10" i="6"/>
  <c r="CC10" i="6"/>
  <c r="CD10" i="6"/>
  <c r="CE10" i="6"/>
  <c r="CF10" i="6"/>
  <c r="Z11" i="6"/>
  <c r="AA11" i="6"/>
  <c r="AB11" i="6"/>
  <c r="AD11" i="6"/>
  <c r="AE11" i="6"/>
  <c r="AF11" i="6"/>
  <c r="AG11" i="6"/>
  <c r="AH11" i="6"/>
  <c r="AJ11" i="6"/>
  <c r="AK11" i="6"/>
  <c r="AL11" i="6"/>
  <c r="AM11" i="6"/>
  <c r="AN11" i="6"/>
  <c r="AO11" i="6"/>
  <c r="AP11" i="6"/>
  <c r="AQ11" i="6"/>
  <c r="AR11" i="6"/>
  <c r="AS11" i="6"/>
  <c r="AT11" i="6"/>
  <c r="AU11" i="6"/>
  <c r="AV11" i="6"/>
  <c r="AW11" i="6"/>
  <c r="AX11" i="6"/>
  <c r="AY11" i="6"/>
  <c r="AZ11" i="6"/>
  <c r="BA11" i="6"/>
  <c r="BB11" i="6"/>
  <c r="BC11" i="6"/>
  <c r="BD11" i="6"/>
  <c r="BE11" i="6"/>
  <c r="BF11" i="6"/>
  <c r="BG11" i="6"/>
  <c r="BH11" i="6"/>
  <c r="BI11" i="6"/>
  <c r="BJ11" i="6"/>
  <c r="BK11" i="6"/>
  <c r="BL11" i="6"/>
  <c r="BN11" i="6"/>
  <c r="BO11" i="6"/>
  <c r="BP11" i="6"/>
  <c r="BQ11" i="6"/>
  <c r="BR11" i="6"/>
  <c r="BT11" i="6"/>
  <c r="BU11" i="6"/>
  <c r="BV11" i="6"/>
  <c r="BW11" i="6"/>
  <c r="BX11" i="6"/>
  <c r="BY11" i="6"/>
  <c r="BZ11" i="6"/>
  <c r="CA11" i="6"/>
  <c r="CB11" i="6"/>
  <c r="CC11" i="6"/>
  <c r="CD11" i="6"/>
  <c r="CE11" i="6"/>
  <c r="CF11" i="6"/>
  <c r="Z12" i="6"/>
  <c r="AA12" i="6"/>
  <c r="AB12" i="6"/>
  <c r="AD12" i="6"/>
  <c r="AE12" i="6"/>
  <c r="AF12" i="6"/>
  <c r="AG12" i="6"/>
  <c r="AH12" i="6"/>
  <c r="AJ12" i="6"/>
  <c r="AK12" i="6"/>
  <c r="AL12" i="6"/>
  <c r="AM12" i="6"/>
  <c r="AN12" i="6"/>
  <c r="AO12" i="6"/>
  <c r="AP12" i="6"/>
  <c r="AQ12" i="6"/>
  <c r="AR12" i="6"/>
  <c r="AS12" i="6"/>
  <c r="AT12" i="6"/>
  <c r="AU12" i="6"/>
  <c r="AV12" i="6"/>
  <c r="AW12" i="6"/>
  <c r="AX12" i="6"/>
  <c r="AY12" i="6"/>
  <c r="AZ12" i="6"/>
  <c r="BA12" i="6"/>
  <c r="BB12" i="6"/>
  <c r="BC12" i="6"/>
  <c r="BD12" i="6"/>
  <c r="BE12" i="6"/>
  <c r="BF12" i="6"/>
  <c r="BG12" i="6"/>
  <c r="BH12" i="6"/>
  <c r="BI12" i="6"/>
  <c r="BJ12" i="6"/>
  <c r="BK12" i="6"/>
  <c r="BL12" i="6"/>
  <c r="BN12" i="6"/>
  <c r="BO12" i="6"/>
  <c r="BP12" i="6"/>
  <c r="BQ12" i="6"/>
  <c r="BR12" i="6"/>
  <c r="BT12" i="6"/>
  <c r="BU12" i="6"/>
  <c r="BV12" i="6"/>
  <c r="BW12" i="6"/>
  <c r="BX12" i="6"/>
  <c r="BY12" i="6"/>
  <c r="BZ12" i="6"/>
  <c r="CA12" i="6"/>
  <c r="CB12" i="6"/>
  <c r="CC12" i="6"/>
  <c r="CD12" i="6"/>
  <c r="CE12" i="6"/>
  <c r="CF12" i="6"/>
  <c r="Z13" i="6"/>
  <c r="AA13" i="6"/>
  <c r="AB13" i="6"/>
  <c r="AD13" i="6"/>
  <c r="AE13" i="6"/>
  <c r="AF13" i="6"/>
  <c r="AG13" i="6"/>
  <c r="AH13" i="6"/>
  <c r="AJ13" i="6"/>
  <c r="AK13" i="6"/>
  <c r="AL13" i="6"/>
  <c r="AM13" i="6"/>
  <c r="AN13" i="6"/>
  <c r="AO13" i="6"/>
  <c r="AP13" i="6"/>
  <c r="AQ13" i="6"/>
  <c r="AR13" i="6"/>
  <c r="AS13" i="6"/>
  <c r="AT13" i="6"/>
  <c r="AU13" i="6"/>
  <c r="AV13" i="6"/>
  <c r="AW13" i="6"/>
  <c r="AX13" i="6"/>
  <c r="AY13" i="6"/>
  <c r="AZ13" i="6"/>
  <c r="BA13" i="6"/>
  <c r="BB13" i="6"/>
  <c r="BC13" i="6"/>
  <c r="BD13" i="6"/>
  <c r="BE13" i="6"/>
  <c r="BF13" i="6"/>
  <c r="BG13" i="6"/>
  <c r="BH13" i="6"/>
  <c r="BI13" i="6"/>
  <c r="BJ13" i="6"/>
  <c r="BK13" i="6"/>
  <c r="BL13" i="6"/>
  <c r="BN13" i="6"/>
  <c r="BO13" i="6"/>
  <c r="BP13" i="6"/>
  <c r="BQ13" i="6"/>
  <c r="BR13" i="6"/>
  <c r="BT13" i="6"/>
  <c r="BU13" i="6"/>
  <c r="BV13" i="6"/>
  <c r="BW13" i="6"/>
  <c r="BX13" i="6"/>
  <c r="BY13" i="6"/>
  <c r="BZ13" i="6"/>
  <c r="CA13" i="6"/>
  <c r="CB13" i="6"/>
  <c r="CC13" i="6"/>
  <c r="CD13" i="6"/>
  <c r="CE13" i="6"/>
  <c r="CF13" i="6"/>
  <c r="Y6" i="6"/>
  <c r="Y7" i="6"/>
  <c r="Y8" i="6"/>
  <c r="Y9" i="6"/>
  <c r="Y10" i="6"/>
  <c r="Y11" i="6"/>
  <c r="Y12" i="6"/>
  <c r="Y13" i="6"/>
  <c r="Y5" i="6"/>
  <c r="Z5" i="4"/>
  <c r="AA5" i="4"/>
  <c r="AB5" i="4"/>
  <c r="AD5" i="4"/>
  <c r="AE5" i="4"/>
  <c r="AF5" i="4"/>
  <c r="AG5" i="4"/>
  <c r="AH5" i="4"/>
  <c r="AJ5" i="4"/>
  <c r="AK5" i="4"/>
  <c r="AL5" i="4"/>
  <c r="AM5" i="4"/>
  <c r="AN5" i="4"/>
  <c r="AO5" i="4"/>
  <c r="AP5" i="4"/>
  <c r="AQ5" i="4"/>
  <c r="AR5" i="4"/>
  <c r="AS5" i="4"/>
  <c r="AT5" i="4"/>
  <c r="AU5" i="4"/>
  <c r="AV5" i="4"/>
  <c r="AW5" i="4"/>
  <c r="AX5" i="4"/>
  <c r="AY5" i="4"/>
  <c r="AZ5" i="4"/>
  <c r="BA5" i="4"/>
  <c r="BB5" i="4"/>
  <c r="BC5" i="4"/>
  <c r="BD5" i="4"/>
  <c r="BE5" i="4"/>
  <c r="BF5" i="4"/>
  <c r="BG5" i="4"/>
  <c r="BH5" i="4"/>
  <c r="BI5" i="4"/>
  <c r="BJ5" i="4"/>
  <c r="BK5" i="4"/>
  <c r="BL5" i="4"/>
  <c r="BN5" i="4"/>
  <c r="BO5" i="4"/>
  <c r="BP5" i="4"/>
  <c r="BQ5" i="4"/>
  <c r="BR5" i="4"/>
  <c r="BT5" i="4"/>
  <c r="BU5" i="4"/>
  <c r="BV5" i="4"/>
  <c r="BW5" i="4"/>
  <c r="BX5" i="4"/>
  <c r="BY5" i="4"/>
  <c r="BZ5" i="4"/>
  <c r="CA5" i="4"/>
  <c r="CB5" i="4"/>
  <c r="CC5" i="4"/>
  <c r="CD5" i="4"/>
  <c r="CE5" i="4"/>
  <c r="CF5" i="4"/>
  <c r="Z6" i="4"/>
  <c r="AA6" i="4"/>
  <c r="AB6" i="4"/>
  <c r="AD6" i="4"/>
  <c r="AE6" i="4"/>
  <c r="AF6" i="4"/>
  <c r="AG6" i="4"/>
  <c r="AH6" i="4"/>
  <c r="AJ6" i="4"/>
  <c r="AK6" i="4"/>
  <c r="AL6" i="4"/>
  <c r="AM6" i="4"/>
  <c r="AN6" i="4"/>
  <c r="AO6" i="4"/>
  <c r="AP6" i="4"/>
  <c r="AQ6" i="4"/>
  <c r="AR6" i="4"/>
  <c r="AS6" i="4"/>
  <c r="AT6" i="4"/>
  <c r="AU6" i="4"/>
  <c r="AV6" i="4"/>
  <c r="AW6" i="4"/>
  <c r="AX6" i="4"/>
  <c r="AY6" i="4"/>
  <c r="AZ6" i="4"/>
  <c r="BA6" i="4"/>
  <c r="BB6" i="4"/>
  <c r="BC6" i="4"/>
  <c r="BD6" i="4"/>
  <c r="BE6" i="4"/>
  <c r="BF6" i="4"/>
  <c r="BG6" i="4"/>
  <c r="BH6" i="4"/>
  <c r="BI6" i="4"/>
  <c r="BJ6" i="4"/>
  <c r="BK6" i="4"/>
  <c r="BL6" i="4"/>
  <c r="BN6" i="4"/>
  <c r="BO6" i="4"/>
  <c r="BP6" i="4"/>
  <c r="BQ6" i="4"/>
  <c r="BR6" i="4"/>
  <c r="BT6" i="4"/>
  <c r="BU6" i="4"/>
  <c r="BV6" i="4"/>
  <c r="BW6" i="4"/>
  <c r="BX6" i="4"/>
  <c r="BY6" i="4"/>
  <c r="BZ6" i="4"/>
  <c r="CA6" i="4"/>
  <c r="CB6" i="4"/>
  <c r="CC6" i="4"/>
  <c r="CD6" i="4"/>
  <c r="CE6" i="4"/>
  <c r="CF6" i="4"/>
  <c r="Z7" i="4"/>
  <c r="AA7" i="4"/>
  <c r="AB7" i="4"/>
  <c r="AD7" i="4"/>
  <c r="AE7" i="4"/>
  <c r="AF7" i="4"/>
  <c r="AG7" i="4"/>
  <c r="AH7" i="4"/>
  <c r="AJ7" i="4"/>
  <c r="AK7" i="4"/>
  <c r="AL7" i="4"/>
  <c r="AM7" i="4"/>
  <c r="AN7" i="4"/>
  <c r="AO7" i="4"/>
  <c r="AP7" i="4"/>
  <c r="AQ7" i="4"/>
  <c r="AR7" i="4"/>
  <c r="AS7" i="4"/>
  <c r="AT7" i="4"/>
  <c r="AU7" i="4"/>
  <c r="AV7" i="4"/>
  <c r="AW7" i="4"/>
  <c r="AX7" i="4"/>
  <c r="AY7" i="4"/>
  <c r="AZ7" i="4"/>
  <c r="BA7" i="4"/>
  <c r="BB7" i="4"/>
  <c r="BC7" i="4"/>
  <c r="BD7" i="4"/>
  <c r="BE7" i="4"/>
  <c r="BF7" i="4"/>
  <c r="BG7" i="4"/>
  <c r="BH7" i="4"/>
  <c r="BI7" i="4"/>
  <c r="BJ7" i="4"/>
  <c r="BK7" i="4"/>
  <c r="BL7" i="4"/>
  <c r="BN7" i="4"/>
  <c r="BO7" i="4"/>
  <c r="BP7" i="4"/>
  <c r="BQ7" i="4"/>
  <c r="BR7" i="4"/>
  <c r="BT7" i="4"/>
  <c r="BU7" i="4"/>
  <c r="BV7" i="4"/>
  <c r="BW7" i="4"/>
  <c r="BX7" i="4"/>
  <c r="BY7" i="4"/>
  <c r="BZ7" i="4"/>
  <c r="CA7" i="4"/>
  <c r="CB7" i="4"/>
  <c r="CC7" i="4"/>
  <c r="CD7" i="4"/>
  <c r="CE7" i="4"/>
  <c r="CF7" i="4"/>
  <c r="Z8" i="4"/>
  <c r="AA8" i="4"/>
  <c r="AB8" i="4"/>
  <c r="AD8" i="4"/>
  <c r="AE8" i="4"/>
  <c r="AF8" i="4"/>
  <c r="AG8" i="4"/>
  <c r="AH8" i="4"/>
  <c r="AJ8" i="4"/>
  <c r="AK8" i="4"/>
  <c r="AL8" i="4"/>
  <c r="AM8" i="4"/>
  <c r="AN8" i="4"/>
  <c r="AO8" i="4"/>
  <c r="AP8" i="4"/>
  <c r="AQ8" i="4"/>
  <c r="AR8" i="4"/>
  <c r="AS8" i="4"/>
  <c r="AT8" i="4"/>
  <c r="AU8" i="4"/>
  <c r="AV8" i="4"/>
  <c r="AW8" i="4"/>
  <c r="AX8" i="4"/>
  <c r="AY8" i="4"/>
  <c r="AZ8" i="4"/>
  <c r="BA8" i="4"/>
  <c r="BB8" i="4"/>
  <c r="BC8" i="4"/>
  <c r="BD8" i="4"/>
  <c r="BE8" i="4"/>
  <c r="BF8" i="4"/>
  <c r="BG8" i="4"/>
  <c r="BH8" i="4"/>
  <c r="BI8" i="4"/>
  <c r="BJ8" i="4"/>
  <c r="BK8" i="4"/>
  <c r="BL8" i="4"/>
  <c r="BN8" i="4"/>
  <c r="BO8" i="4"/>
  <c r="BP8" i="4"/>
  <c r="BQ8" i="4"/>
  <c r="BR8" i="4"/>
  <c r="BT8" i="4"/>
  <c r="BU8" i="4"/>
  <c r="BV8" i="4"/>
  <c r="BW8" i="4"/>
  <c r="BX8" i="4"/>
  <c r="BY8" i="4"/>
  <c r="BZ8" i="4"/>
  <c r="CA8" i="4"/>
  <c r="CB8" i="4"/>
  <c r="CC8" i="4"/>
  <c r="CD8" i="4"/>
  <c r="CE8" i="4"/>
  <c r="CF8" i="4"/>
  <c r="Z9" i="4"/>
  <c r="AA9" i="4"/>
  <c r="AB9" i="4"/>
  <c r="AD9" i="4"/>
  <c r="AE9" i="4"/>
  <c r="AF9" i="4"/>
  <c r="AG9" i="4"/>
  <c r="AH9" i="4"/>
  <c r="AJ9" i="4"/>
  <c r="AK9" i="4"/>
  <c r="AL9" i="4"/>
  <c r="AM9" i="4"/>
  <c r="AN9" i="4"/>
  <c r="AO9" i="4"/>
  <c r="AP9" i="4"/>
  <c r="AQ9" i="4"/>
  <c r="AR9" i="4"/>
  <c r="AS9" i="4"/>
  <c r="AT9" i="4"/>
  <c r="AU9" i="4"/>
  <c r="AV9" i="4"/>
  <c r="AW9" i="4"/>
  <c r="AX9" i="4"/>
  <c r="AY9" i="4"/>
  <c r="AZ9" i="4"/>
  <c r="BA9" i="4"/>
  <c r="BB9" i="4"/>
  <c r="BC9" i="4"/>
  <c r="BD9" i="4"/>
  <c r="BE9" i="4"/>
  <c r="BF9" i="4"/>
  <c r="BG9" i="4"/>
  <c r="BH9" i="4"/>
  <c r="BI9" i="4"/>
  <c r="BJ9" i="4"/>
  <c r="BK9" i="4"/>
  <c r="BL9" i="4"/>
  <c r="BN9" i="4"/>
  <c r="BO9" i="4"/>
  <c r="BP9" i="4"/>
  <c r="BQ9" i="4"/>
  <c r="BR9" i="4"/>
  <c r="BT9" i="4"/>
  <c r="BU9" i="4"/>
  <c r="BV9" i="4"/>
  <c r="BW9" i="4"/>
  <c r="BX9" i="4"/>
  <c r="BY9" i="4"/>
  <c r="BZ9" i="4"/>
  <c r="CA9" i="4"/>
  <c r="CB9" i="4"/>
  <c r="CC9" i="4"/>
  <c r="CD9" i="4"/>
  <c r="CE9" i="4"/>
  <c r="CF9" i="4"/>
  <c r="Z10" i="4"/>
  <c r="AA10" i="4"/>
  <c r="AB10" i="4"/>
  <c r="AD10" i="4"/>
  <c r="AE10" i="4"/>
  <c r="AF10" i="4"/>
  <c r="AG10" i="4"/>
  <c r="AH10" i="4"/>
  <c r="AJ10" i="4"/>
  <c r="AK10" i="4"/>
  <c r="AL10" i="4"/>
  <c r="AM10" i="4"/>
  <c r="AN10" i="4"/>
  <c r="AO10" i="4"/>
  <c r="AP10" i="4"/>
  <c r="AQ10" i="4"/>
  <c r="AR10" i="4"/>
  <c r="AS10" i="4"/>
  <c r="AT10" i="4"/>
  <c r="AU10" i="4"/>
  <c r="AV10" i="4"/>
  <c r="AW10" i="4"/>
  <c r="AX10" i="4"/>
  <c r="AY10" i="4"/>
  <c r="AZ10" i="4"/>
  <c r="BA10" i="4"/>
  <c r="BB10" i="4"/>
  <c r="BC10" i="4"/>
  <c r="BD10" i="4"/>
  <c r="BE10" i="4"/>
  <c r="BF10" i="4"/>
  <c r="BG10" i="4"/>
  <c r="BH10" i="4"/>
  <c r="BI10" i="4"/>
  <c r="BJ10" i="4"/>
  <c r="BK10" i="4"/>
  <c r="BL10" i="4"/>
  <c r="BN10" i="4"/>
  <c r="BO10" i="4"/>
  <c r="BP10" i="4"/>
  <c r="BQ10" i="4"/>
  <c r="BR10" i="4"/>
  <c r="BT10" i="4"/>
  <c r="BU10" i="4"/>
  <c r="BV10" i="4"/>
  <c r="BW10" i="4"/>
  <c r="BX10" i="4"/>
  <c r="BY10" i="4"/>
  <c r="BZ10" i="4"/>
  <c r="CA10" i="4"/>
  <c r="CB10" i="4"/>
  <c r="CC10" i="4"/>
  <c r="CD10" i="4"/>
  <c r="CE10" i="4"/>
  <c r="CF10" i="4"/>
  <c r="Z11" i="4"/>
  <c r="AA11" i="4"/>
  <c r="AB11" i="4"/>
  <c r="AD11" i="4"/>
  <c r="AE11" i="4"/>
  <c r="AF11" i="4"/>
  <c r="AG11" i="4"/>
  <c r="AH11" i="4"/>
  <c r="AJ11" i="4"/>
  <c r="AK11" i="4"/>
  <c r="AL11" i="4"/>
  <c r="AM11" i="4"/>
  <c r="AN11" i="4"/>
  <c r="AO11" i="4"/>
  <c r="AP11" i="4"/>
  <c r="AQ11" i="4"/>
  <c r="AR11" i="4"/>
  <c r="AS11" i="4"/>
  <c r="AT11" i="4"/>
  <c r="AU11" i="4"/>
  <c r="AV11" i="4"/>
  <c r="AW11" i="4"/>
  <c r="AX11" i="4"/>
  <c r="AY11" i="4"/>
  <c r="AZ11" i="4"/>
  <c r="BA11" i="4"/>
  <c r="BB11" i="4"/>
  <c r="BC11" i="4"/>
  <c r="BD11" i="4"/>
  <c r="BE11" i="4"/>
  <c r="BF11" i="4"/>
  <c r="BG11" i="4"/>
  <c r="BH11" i="4"/>
  <c r="BI11" i="4"/>
  <c r="BJ11" i="4"/>
  <c r="BK11" i="4"/>
  <c r="BL11" i="4"/>
  <c r="BN11" i="4"/>
  <c r="BO11" i="4"/>
  <c r="BP11" i="4"/>
  <c r="BQ11" i="4"/>
  <c r="BR11" i="4"/>
  <c r="BT11" i="4"/>
  <c r="BU11" i="4"/>
  <c r="BV11" i="4"/>
  <c r="BW11" i="4"/>
  <c r="BX11" i="4"/>
  <c r="BY11" i="4"/>
  <c r="BZ11" i="4"/>
  <c r="CA11" i="4"/>
  <c r="CB11" i="4"/>
  <c r="CC11" i="4"/>
  <c r="CD11" i="4"/>
  <c r="CE11" i="4"/>
  <c r="CF11" i="4"/>
  <c r="Z12" i="4"/>
  <c r="AA12" i="4"/>
  <c r="AB12" i="4"/>
  <c r="AD12" i="4"/>
  <c r="AE12" i="4"/>
  <c r="AF12" i="4"/>
  <c r="AG12" i="4"/>
  <c r="AH12" i="4"/>
  <c r="AJ12" i="4"/>
  <c r="AK12" i="4"/>
  <c r="AL12" i="4"/>
  <c r="AM12" i="4"/>
  <c r="AN12" i="4"/>
  <c r="AO12" i="4"/>
  <c r="AP12" i="4"/>
  <c r="AQ12" i="4"/>
  <c r="AR12" i="4"/>
  <c r="AS12" i="4"/>
  <c r="AT12" i="4"/>
  <c r="AU12" i="4"/>
  <c r="AV12" i="4"/>
  <c r="AW12" i="4"/>
  <c r="AX12" i="4"/>
  <c r="AY12" i="4"/>
  <c r="AZ12" i="4"/>
  <c r="BA12" i="4"/>
  <c r="BB12" i="4"/>
  <c r="BC12" i="4"/>
  <c r="BD12" i="4"/>
  <c r="BE12" i="4"/>
  <c r="BF12" i="4"/>
  <c r="BG12" i="4"/>
  <c r="BH12" i="4"/>
  <c r="BI12" i="4"/>
  <c r="BJ12" i="4"/>
  <c r="BK12" i="4"/>
  <c r="BL12" i="4"/>
  <c r="BN12" i="4"/>
  <c r="BO12" i="4"/>
  <c r="BP12" i="4"/>
  <c r="BQ12" i="4"/>
  <c r="BR12" i="4"/>
  <c r="BT12" i="4"/>
  <c r="BU12" i="4"/>
  <c r="BV12" i="4"/>
  <c r="BW12" i="4"/>
  <c r="BX12" i="4"/>
  <c r="BY12" i="4"/>
  <c r="BZ12" i="4"/>
  <c r="CA12" i="4"/>
  <c r="CB12" i="4"/>
  <c r="CC12" i="4"/>
  <c r="CD12" i="4"/>
  <c r="CE12" i="4"/>
  <c r="CF12" i="4"/>
  <c r="Z13" i="4"/>
  <c r="AA13" i="4"/>
  <c r="AB13" i="4"/>
  <c r="AD13" i="4"/>
  <c r="AE13" i="4"/>
  <c r="AF13" i="4"/>
  <c r="AG13" i="4"/>
  <c r="AH13" i="4"/>
  <c r="AJ13" i="4"/>
  <c r="AK13" i="4"/>
  <c r="AL13" i="4"/>
  <c r="AM13" i="4"/>
  <c r="AN13" i="4"/>
  <c r="AO13" i="4"/>
  <c r="AP13" i="4"/>
  <c r="AQ13" i="4"/>
  <c r="AR13" i="4"/>
  <c r="AS13" i="4"/>
  <c r="AT13" i="4"/>
  <c r="AU13" i="4"/>
  <c r="AV13" i="4"/>
  <c r="AW13" i="4"/>
  <c r="AX13" i="4"/>
  <c r="AY13" i="4"/>
  <c r="AZ13" i="4"/>
  <c r="BA13" i="4"/>
  <c r="BB13" i="4"/>
  <c r="BC13" i="4"/>
  <c r="BD13" i="4"/>
  <c r="BE13" i="4"/>
  <c r="BF13" i="4"/>
  <c r="BG13" i="4"/>
  <c r="BH13" i="4"/>
  <c r="BI13" i="4"/>
  <c r="BJ13" i="4"/>
  <c r="BK13" i="4"/>
  <c r="BL13" i="4"/>
  <c r="BN13" i="4"/>
  <c r="BO13" i="4"/>
  <c r="BP13" i="4"/>
  <c r="BQ13" i="4"/>
  <c r="BR13" i="4"/>
  <c r="BT13" i="4"/>
  <c r="BU13" i="4"/>
  <c r="BV13" i="4"/>
  <c r="BW13" i="4"/>
  <c r="BX13" i="4"/>
  <c r="BY13" i="4"/>
  <c r="BZ13" i="4"/>
  <c r="CA13" i="4"/>
  <c r="CB13" i="4"/>
  <c r="CC13" i="4"/>
  <c r="CD13" i="4"/>
  <c r="CE13" i="4"/>
  <c r="CF13" i="4"/>
  <c r="Z14" i="4"/>
  <c r="AA14" i="4"/>
  <c r="AB14" i="4"/>
  <c r="AD14" i="4"/>
  <c r="AE14" i="4"/>
  <c r="AF14" i="4"/>
  <c r="AG14" i="4"/>
  <c r="AH14" i="4"/>
  <c r="AJ14" i="4"/>
  <c r="AK14" i="4"/>
  <c r="AL14" i="4"/>
  <c r="AM14" i="4"/>
  <c r="AN14" i="4"/>
  <c r="AO14" i="4"/>
  <c r="AP14" i="4"/>
  <c r="AQ14" i="4"/>
  <c r="AR14" i="4"/>
  <c r="AS14" i="4"/>
  <c r="AT14" i="4"/>
  <c r="AU14" i="4"/>
  <c r="AV14" i="4"/>
  <c r="AW14" i="4"/>
  <c r="AX14" i="4"/>
  <c r="AY14" i="4"/>
  <c r="AZ14" i="4"/>
  <c r="BA14" i="4"/>
  <c r="BB14" i="4"/>
  <c r="BC14" i="4"/>
  <c r="BD14" i="4"/>
  <c r="BE14" i="4"/>
  <c r="BF14" i="4"/>
  <c r="BG14" i="4"/>
  <c r="BH14" i="4"/>
  <c r="BI14" i="4"/>
  <c r="BJ14" i="4"/>
  <c r="BK14" i="4"/>
  <c r="BL14" i="4"/>
  <c r="BN14" i="4"/>
  <c r="BO14" i="4"/>
  <c r="BP14" i="4"/>
  <c r="BQ14" i="4"/>
  <c r="BR14" i="4"/>
  <c r="BT14" i="4"/>
  <c r="BU14" i="4"/>
  <c r="BV14" i="4"/>
  <c r="BW14" i="4"/>
  <c r="BX14" i="4"/>
  <c r="BY14" i="4"/>
  <c r="BZ14" i="4"/>
  <c r="CA14" i="4"/>
  <c r="CB14" i="4"/>
  <c r="CC14" i="4"/>
  <c r="CD14" i="4"/>
  <c r="CE14" i="4"/>
  <c r="CF14" i="4"/>
  <c r="Z15" i="4"/>
  <c r="AA15" i="4"/>
  <c r="AB15" i="4"/>
  <c r="AD15" i="4"/>
  <c r="AE15" i="4"/>
  <c r="AF15" i="4"/>
  <c r="AG15" i="4"/>
  <c r="AH15" i="4"/>
  <c r="AJ15" i="4"/>
  <c r="AK15" i="4"/>
  <c r="AL15" i="4"/>
  <c r="AM15" i="4"/>
  <c r="AN15" i="4"/>
  <c r="AO15" i="4"/>
  <c r="AP15" i="4"/>
  <c r="AQ15" i="4"/>
  <c r="AR15" i="4"/>
  <c r="AS15" i="4"/>
  <c r="AT15" i="4"/>
  <c r="AU15" i="4"/>
  <c r="AV15" i="4"/>
  <c r="AW15" i="4"/>
  <c r="AX15" i="4"/>
  <c r="AY15" i="4"/>
  <c r="AZ15" i="4"/>
  <c r="BA15" i="4"/>
  <c r="BB15" i="4"/>
  <c r="BC15" i="4"/>
  <c r="BD15" i="4"/>
  <c r="BE15" i="4"/>
  <c r="BF15" i="4"/>
  <c r="BG15" i="4"/>
  <c r="BH15" i="4"/>
  <c r="BI15" i="4"/>
  <c r="BJ15" i="4"/>
  <c r="BK15" i="4"/>
  <c r="BL15" i="4"/>
  <c r="BN15" i="4"/>
  <c r="BO15" i="4"/>
  <c r="BP15" i="4"/>
  <c r="BQ15" i="4"/>
  <c r="BR15" i="4"/>
  <c r="BT15" i="4"/>
  <c r="BU15" i="4"/>
  <c r="BV15" i="4"/>
  <c r="BW15" i="4"/>
  <c r="BX15" i="4"/>
  <c r="BY15" i="4"/>
  <c r="BZ15" i="4"/>
  <c r="CA15" i="4"/>
  <c r="CB15" i="4"/>
  <c r="CC15" i="4"/>
  <c r="CD15" i="4"/>
  <c r="CE15" i="4"/>
  <c r="CF15" i="4"/>
  <c r="Z16" i="4"/>
  <c r="AA16" i="4"/>
  <c r="AB16" i="4"/>
  <c r="AD16" i="4"/>
  <c r="AE16" i="4"/>
  <c r="AF16" i="4"/>
  <c r="AG16" i="4"/>
  <c r="AH16" i="4"/>
  <c r="AJ16" i="4"/>
  <c r="AK16" i="4"/>
  <c r="AL16" i="4"/>
  <c r="AM16" i="4"/>
  <c r="AN16" i="4"/>
  <c r="AO16" i="4"/>
  <c r="AP16" i="4"/>
  <c r="AQ16" i="4"/>
  <c r="AR16" i="4"/>
  <c r="AS16" i="4"/>
  <c r="AT16" i="4"/>
  <c r="AU16" i="4"/>
  <c r="AV16" i="4"/>
  <c r="AW16" i="4"/>
  <c r="AX16" i="4"/>
  <c r="AY16" i="4"/>
  <c r="AZ16" i="4"/>
  <c r="BA16" i="4"/>
  <c r="BB16" i="4"/>
  <c r="BC16" i="4"/>
  <c r="BD16" i="4"/>
  <c r="BE16" i="4"/>
  <c r="BF16" i="4"/>
  <c r="BG16" i="4"/>
  <c r="BH16" i="4"/>
  <c r="BI16" i="4"/>
  <c r="BJ16" i="4"/>
  <c r="BK16" i="4"/>
  <c r="BL16" i="4"/>
  <c r="BN16" i="4"/>
  <c r="BO16" i="4"/>
  <c r="BP16" i="4"/>
  <c r="BQ16" i="4"/>
  <c r="BR16" i="4"/>
  <c r="BT16" i="4"/>
  <c r="BU16" i="4"/>
  <c r="BV16" i="4"/>
  <c r="BW16" i="4"/>
  <c r="BX16" i="4"/>
  <c r="BY16" i="4"/>
  <c r="BZ16" i="4"/>
  <c r="CA16" i="4"/>
  <c r="CB16" i="4"/>
  <c r="CC16" i="4"/>
  <c r="CD16" i="4"/>
  <c r="CE16" i="4"/>
  <c r="CF16" i="4"/>
  <c r="Z17" i="4"/>
  <c r="AA17" i="4"/>
  <c r="AB17" i="4"/>
  <c r="AD17" i="4"/>
  <c r="AE17" i="4"/>
  <c r="AF17" i="4"/>
  <c r="AG17" i="4"/>
  <c r="AH17" i="4"/>
  <c r="AJ17" i="4"/>
  <c r="AK17" i="4"/>
  <c r="AL17" i="4"/>
  <c r="AM17" i="4"/>
  <c r="AN17" i="4"/>
  <c r="AO17" i="4"/>
  <c r="AP17" i="4"/>
  <c r="AQ17" i="4"/>
  <c r="AR17" i="4"/>
  <c r="AS17" i="4"/>
  <c r="AT17" i="4"/>
  <c r="AU17" i="4"/>
  <c r="AV17" i="4"/>
  <c r="AW17" i="4"/>
  <c r="AX17" i="4"/>
  <c r="AY17" i="4"/>
  <c r="AZ17" i="4"/>
  <c r="BA17" i="4"/>
  <c r="BB17" i="4"/>
  <c r="BC17" i="4"/>
  <c r="BD17" i="4"/>
  <c r="BE17" i="4"/>
  <c r="BF17" i="4"/>
  <c r="BG17" i="4"/>
  <c r="BH17" i="4"/>
  <c r="BI17" i="4"/>
  <c r="BJ17" i="4"/>
  <c r="BK17" i="4"/>
  <c r="BL17" i="4"/>
  <c r="BN17" i="4"/>
  <c r="BO17" i="4"/>
  <c r="BP17" i="4"/>
  <c r="BQ17" i="4"/>
  <c r="BR17" i="4"/>
  <c r="BT17" i="4"/>
  <c r="BU17" i="4"/>
  <c r="BV17" i="4"/>
  <c r="BW17" i="4"/>
  <c r="BX17" i="4"/>
  <c r="BY17" i="4"/>
  <c r="BZ17" i="4"/>
  <c r="CA17" i="4"/>
  <c r="CB17" i="4"/>
  <c r="CC17" i="4"/>
  <c r="CD17" i="4"/>
  <c r="CE17" i="4"/>
  <c r="CF17" i="4"/>
  <c r="Z18" i="4"/>
  <c r="AA18" i="4"/>
  <c r="AB18" i="4"/>
  <c r="AD18" i="4"/>
  <c r="AE18" i="4"/>
  <c r="AF18" i="4"/>
  <c r="AG18" i="4"/>
  <c r="AH18" i="4"/>
  <c r="AJ18" i="4"/>
  <c r="AK18" i="4"/>
  <c r="AL18" i="4"/>
  <c r="AM18" i="4"/>
  <c r="AN18" i="4"/>
  <c r="AO18" i="4"/>
  <c r="AP18" i="4"/>
  <c r="AQ18" i="4"/>
  <c r="AR18" i="4"/>
  <c r="AS18" i="4"/>
  <c r="AT18" i="4"/>
  <c r="AU18" i="4"/>
  <c r="AV18" i="4"/>
  <c r="AW18" i="4"/>
  <c r="AX18" i="4"/>
  <c r="AY18" i="4"/>
  <c r="AZ18" i="4"/>
  <c r="BA18" i="4"/>
  <c r="BB18" i="4"/>
  <c r="BC18" i="4"/>
  <c r="BD18" i="4"/>
  <c r="BE18" i="4"/>
  <c r="BF18" i="4"/>
  <c r="BG18" i="4"/>
  <c r="BH18" i="4"/>
  <c r="BI18" i="4"/>
  <c r="BJ18" i="4"/>
  <c r="BK18" i="4"/>
  <c r="BL18" i="4"/>
  <c r="BN18" i="4"/>
  <c r="BO18" i="4"/>
  <c r="BP18" i="4"/>
  <c r="BQ18" i="4"/>
  <c r="BR18" i="4"/>
  <c r="BT18" i="4"/>
  <c r="BU18" i="4"/>
  <c r="BV18" i="4"/>
  <c r="BW18" i="4"/>
  <c r="BX18" i="4"/>
  <c r="BY18" i="4"/>
  <c r="BZ18" i="4"/>
  <c r="CA18" i="4"/>
  <c r="CB18" i="4"/>
  <c r="CC18" i="4"/>
  <c r="CD18" i="4"/>
  <c r="CE18" i="4"/>
  <c r="CF18" i="4"/>
  <c r="Y6" i="4"/>
  <c r="Y7" i="4"/>
  <c r="Y8" i="4"/>
  <c r="Y9" i="4"/>
  <c r="Y10" i="4"/>
  <c r="Y11" i="4"/>
  <c r="Y12" i="4"/>
  <c r="Y13" i="4"/>
  <c r="Y14" i="4"/>
  <c r="Y15" i="4"/>
  <c r="Y16" i="4"/>
  <c r="Y17" i="4"/>
  <c r="Y18" i="4"/>
  <c r="Y5" i="4"/>
  <c r="BV5" i="2"/>
  <c r="BW5" i="2"/>
  <c r="BX5" i="2"/>
  <c r="BY5" i="2"/>
  <c r="BZ5" i="2"/>
  <c r="CA5" i="2"/>
  <c r="CB5" i="2"/>
  <c r="CC5" i="2"/>
  <c r="CD5" i="2"/>
  <c r="CE5" i="2"/>
  <c r="CF5" i="2"/>
  <c r="BV6" i="2"/>
  <c r="BW6" i="2"/>
  <c r="BX6" i="2"/>
  <c r="BY6" i="2"/>
  <c r="BZ6" i="2"/>
  <c r="CA6" i="2"/>
  <c r="CB6" i="2"/>
  <c r="CC6" i="2"/>
  <c r="CD6" i="2"/>
  <c r="CE6" i="2"/>
  <c r="CF6" i="2"/>
  <c r="BU6" i="2"/>
  <c r="BU5" i="2"/>
  <c r="Z5" i="2"/>
  <c r="AA5" i="2"/>
  <c r="AB5" i="2"/>
  <c r="AD5" i="2"/>
  <c r="AE5" i="2"/>
  <c r="AF5" i="2"/>
  <c r="AG5" i="2"/>
  <c r="AH5" i="2"/>
  <c r="AJ5" i="2"/>
  <c r="AK5" i="2"/>
  <c r="AL5" i="2"/>
  <c r="AM5" i="2"/>
  <c r="AN5" i="2"/>
  <c r="AO5" i="2"/>
  <c r="AP5" i="2"/>
  <c r="AQ5" i="2"/>
  <c r="AR5" i="2"/>
  <c r="AS5" i="2"/>
  <c r="AT5" i="2"/>
  <c r="AU5" i="2"/>
  <c r="AV5" i="2"/>
  <c r="AW5" i="2"/>
  <c r="AX5" i="2"/>
  <c r="AY5" i="2"/>
  <c r="AZ5" i="2"/>
  <c r="BA5" i="2"/>
  <c r="BB5" i="2"/>
  <c r="BC5" i="2"/>
  <c r="BD5" i="2"/>
  <c r="BE5" i="2"/>
  <c r="BF5" i="2"/>
  <c r="BG5" i="2"/>
  <c r="BH5" i="2"/>
  <c r="BI5" i="2"/>
  <c r="BJ5" i="2"/>
  <c r="BK5" i="2"/>
  <c r="BL5" i="2"/>
  <c r="BN5" i="2"/>
  <c r="BO5" i="2"/>
  <c r="BP5" i="2"/>
  <c r="BQ5" i="2"/>
  <c r="BR5" i="2"/>
  <c r="BT5" i="2"/>
  <c r="Z6" i="2"/>
  <c r="AA6" i="2"/>
  <c r="AB6" i="2"/>
  <c r="AD6" i="2"/>
  <c r="AE6" i="2"/>
  <c r="AF6" i="2"/>
  <c r="AG6" i="2"/>
  <c r="AH6" i="2"/>
  <c r="AJ6" i="2"/>
  <c r="AK6" i="2"/>
  <c r="AL6" i="2"/>
  <c r="AM6" i="2"/>
  <c r="AN6" i="2"/>
  <c r="AO6" i="2"/>
  <c r="AP6" i="2"/>
  <c r="AQ6" i="2"/>
  <c r="AR6" i="2"/>
  <c r="AS6" i="2"/>
  <c r="AT6" i="2"/>
  <c r="AU6" i="2"/>
  <c r="AV6" i="2"/>
  <c r="AW6" i="2"/>
  <c r="AX6" i="2"/>
  <c r="AY6" i="2"/>
  <c r="AZ6" i="2"/>
  <c r="BA6" i="2"/>
  <c r="BB6" i="2"/>
  <c r="BC6" i="2"/>
  <c r="BD6" i="2"/>
  <c r="BE6" i="2"/>
  <c r="BF6" i="2"/>
  <c r="BG6" i="2"/>
  <c r="BH6" i="2"/>
  <c r="BI6" i="2"/>
  <c r="BJ6" i="2"/>
  <c r="BK6" i="2"/>
  <c r="BL6" i="2"/>
  <c r="BN6" i="2"/>
  <c r="BO6" i="2"/>
  <c r="BP6" i="2"/>
  <c r="BQ6" i="2"/>
  <c r="BR6" i="2"/>
  <c r="BT6" i="2"/>
  <c r="Y6" i="2"/>
  <c r="Y5" i="2"/>
  <c r="P5" i="5"/>
  <c r="Q5" i="5"/>
  <c r="R5" i="5"/>
  <c r="S5" i="5"/>
  <c r="T5" i="5"/>
  <c r="P6" i="5"/>
  <c r="Q6" i="5"/>
  <c r="R6" i="5"/>
  <c r="S6" i="5"/>
  <c r="T6" i="5"/>
  <c r="P7" i="5"/>
  <c r="Q7" i="5"/>
  <c r="R7" i="5"/>
  <c r="S7" i="5"/>
  <c r="T7" i="5"/>
  <c r="P5" i="6"/>
  <c r="Q5" i="6"/>
  <c r="R5" i="6"/>
  <c r="S5" i="6"/>
  <c r="T5" i="6"/>
  <c r="P6" i="6"/>
  <c r="Q6" i="6"/>
  <c r="R6" i="6"/>
  <c r="S6" i="6"/>
  <c r="T6" i="6"/>
  <c r="P7" i="6"/>
  <c r="Q7" i="6"/>
  <c r="R7" i="6"/>
  <c r="S7" i="6"/>
  <c r="T7" i="6"/>
  <c r="P8" i="6"/>
  <c r="Q8" i="6"/>
  <c r="R8" i="6"/>
  <c r="S8" i="6"/>
  <c r="T8" i="6"/>
  <c r="P9" i="6"/>
  <c r="Q9" i="6"/>
  <c r="R9" i="6"/>
  <c r="S9" i="6"/>
  <c r="T9" i="6"/>
  <c r="P10" i="6"/>
  <c r="Q10" i="6"/>
  <c r="R10" i="6"/>
  <c r="S10" i="6"/>
  <c r="T10" i="6"/>
  <c r="P11" i="6"/>
  <c r="Q11" i="6"/>
  <c r="R11" i="6"/>
  <c r="S11" i="6"/>
  <c r="T11" i="6"/>
  <c r="P12" i="6"/>
  <c r="Q12" i="6"/>
  <c r="R12" i="6"/>
  <c r="S12" i="6"/>
  <c r="T12" i="6"/>
  <c r="P13" i="6"/>
  <c r="Q13" i="6"/>
  <c r="R13" i="6"/>
  <c r="S13" i="6"/>
  <c r="T13" i="6"/>
  <c r="P5" i="4"/>
  <c r="Q5" i="4"/>
  <c r="R5" i="4"/>
  <c r="S5" i="4"/>
  <c r="T5" i="4"/>
  <c r="P6" i="4"/>
  <c r="Q6" i="4"/>
  <c r="R6" i="4"/>
  <c r="S6" i="4"/>
  <c r="T6" i="4"/>
  <c r="P7" i="4"/>
  <c r="Q7" i="4"/>
  <c r="R7" i="4"/>
  <c r="S7" i="4"/>
  <c r="T7" i="4"/>
  <c r="P8" i="4"/>
  <c r="Q8" i="4"/>
  <c r="R8" i="4"/>
  <c r="S8" i="4"/>
  <c r="T8" i="4"/>
  <c r="P9" i="4"/>
  <c r="Q9" i="4"/>
  <c r="R9" i="4"/>
  <c r="S9" i="4"/>
  <c r="T9" i="4"/>
  <c r="P10" i="4"/>
  <c r="Q10" i="4"/>
  <c r="R10" i="4"/>
  <c r="S10" i="4"/>
  <c r="T10" i="4"/>
  <c r="P11" i="4"/>
  <c r="Q11" i="4"/>
  <c r="R11" i="4"/>
  <c r="S11" i="4"/>
  <c r="T11" i="4"/>
  <c r="P12" i="4"/>
  <c r="Q12" i="4"/>
  <c r="R12" i="4"/>
  <c r="S12" i="4"/>
  <c r="T12" i="4"/>
  <c r="P13" i="4"/>
  <c r="Q13" i="4"/>
  <c r="R13" i="4"/>
  <c r="S13" i="4"/>
  <c r="T13" i="4"/>
  <c r="P14" i="4"/>
  <c r="Q14" i="4"/>
  <c r="R14" i="4"/>
  <c r="S14" i="4"/>
  <c r="T14" i="4"/>
  <c r="P15" i="4"/>
  <c r="Q15" i="4"/>
  <c r="R15" i="4"/>
  <c r="S15" i="4"/>
  <c r="T15" i="4"/>
  <c r="P16" i="4"/>
  <c r="Q16" i="4"/>
  <c r="R16" i="4"/>
  <c r="S16" i="4"/>
  <c r="T16" i="4"/>
  <c r="P17" i="4"/>
  <c r="Q17" i="4"/>
  <c r="R17" i="4"/>
  <c r="S17" i="4"/>
  <c r="T17" i="4"/>
  <c r="P18" i="4"/>
  <c r="Q18" i="4"/>
  <c r="R18" i="4"/>
  <c r="S18" i="4"/>
  <c r="T18" i="4"/>
  <c r="P5" i="2"/>
  <c r="Q5" i="2"/>
  <c r="R5" i="2"/>
  <c r="S5" i="2"/>
  <c r="T5" i="2"/>
  <c r="P6" i="2"/>
  <c r="Q6" i="2"/>
  <c r="R6" i="2"/>
  <c r="S6" i="2"/>
  <c r="T6" i="2"/>
  <c r="L5" i="5"/>
  <c r="M5" i="5"/>
  <c r="N5" i="5"/>
  <c r="O5" i="5"/>
  <c r="L6" i="5"/>
  <c r="M6" i="5"/>
  <c r="N6" i="5"/>
  <c r="O6" i="5"/>
  <c r="L7" i="5"/>
  <c r="M7" i="5"/>
  <c r="N7" i="5"/>
  <c r="O7" i="5"/>
  <c r="K6" i="5"/>
  <c r="K7" i="5"/>
  <c r="K5" i="5"/>
  <c r="L5" i="6"/>
  <c r="M5" i="6"/>
  <c r="N5" i="6"/>
  <c r="O5" i="6"/>
  <c r="L6" i="6"/>
  <c r="M6" i="6"/>
  <c r="N6" i="6"/>
  <c r="O6" i="6"/>
  <c r="L7" i="6"/>
  <c r="M7" i="6"/>
  <c r="N7" i="6"/>
  <c r="O7" i="6"/>
  <c r="L8" i="6"/>
  <c r="M8" i="6"/>
  <c r="N8" i="6"/>
  <c r="O8" i="6"/>
  <c r="L9" i="6"/>
  <c r="M9" i="6"/>
  <c r="N9" i="6"/>
  <c r="O9" i="6"/>
  <c r="L10" i="6"/>
  <c r="M10" i="6"/>
  <c r="N10" i="6"/>
  <c r="O10" i="6"/>
  <c r="L11" i="6"/>
  <c r="M11" i="6"/>
  <c r="N11" i="6"/>
  <c r="O11" i="6"/>
  <c r="L12" i="6"/>
  <c r="M12" i="6"/>
  <c r="N12" i="6"/>
  <c r="O12" i="6"/>
  <c r="L13" i="6"/>
  <c r="M13" i="6"/>
  <c r="N13" i="6"/>
  <c r="O13" i="6"/>
  <c r="K6" i="6"/>
  <c r="K7" i="6"/>
  <c r="K8" i="6"/>
  <c r="K9" i="6"/>
  <c r="K10" i="6"/>
  <c r="K11" i="6"/>
  <c r="K12" i="6"/>
  <c r="K13" i="6"/>
  <c r="K5" i="6"/>
  <c r="K6" i="4"/>
  <c r="L6" i="4"/>
  <c r="M6" i="4"/>
  <c r="N6" i="4"/>
  <c r="O6" i="4"/>
  <c r="K7" i="4"/>
  <c r="L7" i="4"/>
  <c r="M7" i="4"/>
  <c r="N7" i="4"/>
  <c r="O7" i="4"/>
  <c r="K8" i="4"/>
  <c r="L8" i="4"/>
  <c r="M8" i="4"/>
  <c r="N8" i="4"/>
  <c r="O8" i="4"/>
  <c r="K9" i="4"/>
  <c r="L9" i="4"/>
  <c r="M9" i="4"/>
  <c r="N9" i="4"/>
  <c r="O9" i="4"/>
  <c r="K10" i="4"/>
  <c r="L10" i="4"/>
  <c r="M10" i="4"/>
  <c r="N10" i="4"/>
  <c r="O10" i="4"/>
  <c r="K11" i="4"/>
  <c r="L11" i="4"/>
  <c r="M11" i="4"/>
  <c r="N11" i="4"/>
  <c r="O11" i="4"/>
  <c r="K12" i="4"/>
  <c r="L12" i="4"/>
  <c r="M12" i="4"/>
  <c r="N12" i="4"/>
  <c r="O12" i="4"/>
  <c r="K13" i="4"/>
  <c r="L13" i="4"/>
  <c r="M13" i="4"/>
  <c r="N13" i="4"/>
  <c r="O13" i="4"/>
  <c r="K14" i="4"/>
  <c r="L14" i="4"/>
  <c r="M14" i="4"/>
  <c r="N14" i="4"/>
  <c r="O14" i="4"/>
  <c r="K15" i="4"/>
  <c r="L15" i="4"/>
  <c r="M15" i="4"/>
  <c r="N15" i="4"/>
  <c r="O15" i="4"/>
  <c r="K16" i="4"/>
  <c r="L16" i="4"/>
  <c r="M16" i="4"/>
  <c r="N16" i="4"/>
  <c r="O16" i="4"/>
  <c r="K17" i="4"/>
  <c r="L17" i="4"/>
  <c r="M17" i="4"/>
  <c r="N17" i="4"/>
  <c r="O17" i="4"/>
  <c r="K18" i="4"/>
  <c r="L18" i="4"/>
  <c r="M18" i="4"/>
  <c r="N18" i="4"/>
  <c r="O18" i="4"/>
  <c r="L5" i="4"/>
  <c r="M5" i="4"/>
  <c r="N5" i="4"/>
  <c r="O5" i="4"/>
  <c r="K5" i="4"/>
  <c r="K6" i="2"/>
  <c r="L6" i="2"/>
  <c r="M6" i="2"/>
  <c r="N6" i="2"/>
  <c r="O6" i="2"/>
  <c r="L5" i="2"/>
  <c r="M5" i="2"/>
  <c r="N5" i="2"/>
  <c r="O5" i="2"/>
  <c r="K5" i="2"/>
  <c r="H19" i="12"/>
  <c r="H20" i="12"/>
  <c r="H21" i="12"/>
  <c r="H22" i="12"/>
  <c r="H23" i="12"/>
  <c r="H24" i="12"/>
  <c r="H18" i="12"/>
  <c r="H10" i="12"/>
  <c r="H11" i="12"/>
  <c r="H12" i="12"/>
  <c r="H13" i="12"/>
  <c r="H14" i="12"/>
  <c r="H15" i="12"/>
  <c r="H16" i="12"/>
  <c r="H17" i="12"/>
  <c r="H9" i="12"/>
  <c r="AL17" i="10" l="1"/>
  <c r="CJ14" i="4" s="1"/>
  <c r="AL18" i="10"/>
  <c r="CJ15" i="4" s="1"/>
  <c r="AL19" i="10"/>
  <c r="CJ10" i="6" s="1"/>
  <c r="AL20" i="10"/>
  <c r="CJ13" i="6" s="1"/>
  <c r="AL28" i="10"/>
  <c r="CJ5" i="5" s="1"/>
  <c r="AL5" i="10"/>
  <c r="CJ5" i="4" s="1"/>
  <c r="AL21" i="10"/>
  <c r="CJ5" i="6" s="1"/>
  <c r="AL6" i="10"/>
  <c r="CJ7" i="4" s="1"/>
  <c r="AL22" i="10"/>
  <c r="CJ6" i="6" s="1"/>
  <c r="AL7" i="10"/>
  <c r="CJ8" i="4" s="1"/>
  <c r="AL29" i="10"/>
  <c r="CJ6" i="5" s="1"/>
  <c r="AL8" i="10"/>
  <c r="CJ6" i="4" s="1"/>
  <c r="AL9" i="10"/>
  <c r="CJ9" i="4" s="1"/>
  <c r="AL10" i="10"/>
  <c r="CJ10" i="4" s="1"/>
  <c r="AL3" i="10"/>
  <c r="CJ5" i="2" s="1"/>
  <c r="AL23" i="10"/>
  <c r="CJ7" i="6" s="1"/>
  <c r="AL11" i="10"/>
  <c r="CJ16" i="4" s="1"/>
  <c r="CJ7" i="5"/>
  <c r="AL4" i="10"/>
  <c r="CJ6" i="2" s="1"/>
  <c r="AL24" i="10"/>
  <c r="CJ8" i="6" s="1"/>
  <c r="AL12" i="10"/>
  <c r="CJ17" i="4" s="1"/>
  <c r="AL25" i="10"/>
  <c r="CJ9" i="6" s="1"/>
  <c r="AL13" i="10"/>
  <c r="CJ18" i="4" s="1"/>
  <c r="AL26" i="10"/>
  <c r="CJ11" i="6" s="1"/>
  <c r="AL14" i="10"/>
  <c r="CJ11" i="4" s="1"/>
  <c r="AL15" i="10"/>
  <c r="CJ12" i="4" s="1"/>
  <c r="AL16" i="10"/>
  <c r="CJ13" i="4" s="1"/>
  <c r="BS13" i="6"/>
  <c r="BS5" i="5"/>
  <c r="BS5" i="4"/>
  <c r="BS5" i="6"/>
  <c r="BS7" i="4"/>
  <c r="BS6" i="6"/>
  <c r="BS8" i="4"/>
  <c r="BS6" i="5"/>
  <c r="BS6" i="4"/>
  <c r="BS9" i="4"/>
  <c r="BS10" i="4"/>
  <c r="BS5" i="2"/>
  <c r="BS7" i="6"/>
  <c r="BS16" i="4"/>
  <c r="BS7" i="5"/>
  <c r="BS6" i="2"/>
  <c r="BS8" i="6"/>
  <c r="BS17" i="4"/>
  <c r="BS9" i="6"/>
  <c r="BS18" i="4"/>
  <c r="BS11" i="6"/>
  <c r="BS11" i="4"/>
  <c r="BS12" i="4"/>
  <c r="BS13" i="4"/>
  <c r="BS12" i="6"/>
  <c r="BS14" i="4"/>
  <c r="BS15" i="4"/>
  <c r="BS10" i="6"/>
  <c r="BM13" i="6"/>
  <c r="BM5" i="5"/>
  <c r="BM5" i="4"/>
  <c r="BM5" i="6"/>
  <c r="BM7" i="4"/>
  <c r="BM6" i="6"/>
  <c r="BM8" i="4"/>
  <c r="BM6" i="5"/>
  <c r="BM6" i="4"/>
  <c r="BM9" i="4"/>
  <c r="BM10" i="4"/>
  <c r="BM5" i="2"/>
  <c r="BM7" i="6"/>
  <c r="BM16" i="4"/>
  <c r="BM7" i="5"/>
  <c r="BM6" i="2"/>
  <c r="BM8" i="6"/>
  <c r="BM17" i="4"/>
  <c r="BM9" i="6"/>
  <c r="BM18" i="4"/>
  <c r="BM11" i="6"/>
  <c r="BM11" i="4"/>
  <c r="BM12" i="4"/>
  <c r="BM13" i="4"/>
  <c r="BM12" i="6"/>
  <c r="BM14" i="4"/>
  <c r="BM15" i="4"/>
  <c r="BM10" i="6"/>
  <c r="AI10" i="6"/>
  <c r="AI13" i="6"/>
  <c r="AI5" i="5"/>
  <c r="AI5" i="4"/>
  <c r="AI5" i="6"/>
  <c r="AI7" i="4"/>
  <c r="AI6" i="6"/>
  <c r="AI8" i="4"/>
  <c r="AI6" i="5"/>
  <c r="AI6" i="4"/>
  <c r="AI9" i="4"/>
  <c r="AI10" i="4"/>
  <c r="AI5" i="2"/>
  <c r="AI7" i="6"/>
  <c r="AI16" i="4"/>
  <c r="AI7" i="5"/>
  <c r="AI6" i="2"/>
  <c r="AI8" i="6"/>
  <c r="AI17" i="4"/>
  <c r="AI9" i="6"/>
  <c r="AI18" i="4"/>
  <c r="AI11" i="6"/>
  <c r="AI11" i="4"/>
  <c r="AI12" i="4"/>
  <c r="AI13" i="4"/>
  <c r="AI14" i="4"/>
  <c r="AI15" i="4"/>
  <c r="AI12" i="6"/>
  <c r="AC14" i="4"/>
  <c r="AC15" i="4"/>
  <c r="AC10" i="6"/>
  <c r="AC13" i="6"/>
  <c r="AC5" i="5"/>
  <c r="AC5" i="4"/>
  <c r="AC5" i="6"/>
  <c r="AC7" i="4"/>
  <c r="AC6" i="6"/>
  <c r="AC8" i="4"/>
  <c r="AC6" i="5"/>
  <c r="AC6" i="4"/>
  <c r="AC9" i="4"/>
  <c r="AC10" i="4"/>
  <c r="AC5" i="2"/>
  <c r="AC7" i="6"/>
  <c r="AC16" i="4"/>
  <c r="AC7" i="5"/>
  <c r="AC6" i="2"/>
  <c r="AC8" i="6"/>
  <c r="AC17" i="4"/>
  <c r="AC9" i="6"/>
  <c r="AC18" i="4"/>
  <c r="AC11" i="6"/>
  <c r="AC11" i="4"/>
  <c r="AC12" i="4"/>
  <c r="AC13" i="4"/>
  <c r="AC12" i="6"/>
  <c r="CJ12" i="6"/>
  <c r="Y5" i="7" l="1"/>
  <c r="CH29" i="7" l="1"/>
  <c r="CG29" i="7"/>
  <c r="CF29" i="7"/>
  <c r="CE29" i="7"/>
  <c r="CD29" i="7"/>
  <c r="CC29" i="7"/>
  <c r="CB29" i="7"/>
  <c r="CA29" i="7"/>
  <c r="BZ29" i="7"/>
  <c r="BY29" i="7"/>
  <c r="BX29" i="7"/>
  <c r="BW29" i="7"/>
  <c r="CH28" i="7"/>
  <c r="CG28" i="7"/>
  <c r="CF28" i="7"/>
  <c r="CE28" i="7"/>
  <c r="CD28" i="7"/>
  <c r="CC28" i="7"/>
  <c r="CB28" i="7"/>
  <c r="CA28" i="7"/>
  <c r="BZ28" i="7"/>
  <c r="BY28" i="7"/>
  <c r="BX28" i="7"/>
  <c r="BW28" i="7"/>
  <c r="CH27" i="7"/>
  <c r="CG27" i="7"/>
  <c r="CF27" i="7"/>
  <c r="CE27" i="7"/>
  <c r="CD27" i="7"/>
  <c r="CC27" i="7"/>
  <c r="CB27" i="7"/>
  <c r="CA27" i="7"/>
  <c r="BZ27" i="7"/>
  <c r="BY27" i="7"/>
  <c r="BX27" i="7"/>
  <c r="BW27" i="7"/>
  <c r="CH26" i="7"/>
  <c r="CG26" i="7"/>
  <c r="CF26" i="7"/>
  <c r="CE26" i="7"/>
  <c r="CD26" i="7"/>
  <c r="CC26" i="7"/>
  <c r="CB26" i="7"/>
  <c r="CA26" i="7"/>
  <c r="BZ26" i="7"/>
  <c r="BY26" i="7"/>
  <c r="BX26" i="7"/>
  <c r="BW26" i="7"/>
  <c r="CH25" i="7"/>
  <c r="CG25" i="7"/>
  <c r="CF25" i="7"/>
  <c r="CE25" i="7"/>
  <c r="CD25" i="7"/>
  <c r="CC25" i="7"/>
  <c r="CB25" i="7"/>
  <c r="CA25" i="7"/>
  <c r="BZ25" i="7"/>
  <c r="BY25" i="7"/>
  <c r="BX25" i="7"/>
  <c r="BW25" i="7"/>
  <c r="CH24" i="7"/>
  <c r="CG24" i="7"/>
  <c r="CF24" i="7"/>
  <c r="CE24" i="7"/>
  <c r="CD24" i="7"/>
  <c r="CC24" i="7"/>
  <c r="CB24" i="7"/>
  <c r="CA24" i="7"/>
  <c r="BZ24" i="7"/>
  <c r="BY24" i="7"/>
  <c r="BX24" i="7"/>
  <c r="BW24" i="7"/>
  <c r="CH23" i="7"/>
  <c r="CG23" i="7"/>
  <c r="CF23" i="7"/>
  <c r="CE23" i="7"/>
  <c r="CD23" i="7"/>
  <c r="CC23" i="7"/>
  <c r="CB23" i="7"/>
  <c r="CA23" i="7"/>
  <c r="BZ23" i="7"/>
  <c r="BY23" i="7"/>
  <c r="BX23" i="7"/>
  <c r="BW23" i="7"/>
  <c r="CH22" i="7"/>
  <c r="CG22" i="7"/>
  <c r="CF22" i="7"/>
  <c r="CE22" i="7"/>
  <c r="CD22" i="7"/>
  <c r="CC22" i="7"/>
  <c r="CB22" i="7"/>
  <c r="CA22" i="7"/>
  <c r="BZ22" i="7"/>
  <c r="BY22" i="7"/>
  <c r="BX22" i="7"/>
  <c r="BW22" i="7"/>
  <c r="CH21" i="7"/>
  <c r="CG21" i="7"/>
  <c r="CF21" i="7"/>
  <c r="CE21" i="7"/>
  <c r="CD21" i="7"/>
  <c r="CC21" i="7"/>
  <c r="CB21" i="7"/>
  <c r="CA21" i="7"/>
  <c r="BZ21" i="7"/>
  <c r="BY21" i="7"/>
  <c r="BX21" i="7"/>
  <c r="BW21" i="7"/>
  <c r="CH20" i="7"/>
  <c r="CG20" i="7"/>
  <c r="CF20" i="7"/>
  <c r="CE20" i="7"/>
  <c r="CD20" i="7"/>
  <c r="CC20" i="7"/>
  <c r="CB20" i="7"/>
  <c r="CA20" i="7"/>
  <c r="BZ20" i="7"/>
  <c r="BY20" i="7"/>
  <c r="BX20" i="7"/>
  <c r="BW20" i="7"/>
  <c r="CH19" i="7"/>
  <c r="CG19" i="7"/>
  <c r="CF19" i="7"/>
  <c r="CE19" i="7"/>
  <c r="CD19" i="7"/>
  <c r="CC19" i="7"/>
  <c r="CB19" i="7"/>
  <c r="CA19" i="7"/>
  <c r="BZ19" i="7"/>
  <c r="BY19" i="7"/>
  <c r="BX19" i="7"/>
  <c r="BW19" i="7"/>
  <c r="CH18" i="7"/>
  <c r="CG18" i="7"/>
  <c r="CF18" i="7"/>
  <c r="CE18" i="7"/>
  <c r="CD18" i="7"/>
  <c r="CC18" i="7"/>
  <c r="CB18" i="7"/>
  <c r="CA18" i="7"/>
  <c r="BZ18" i="7"/>
  <c r="BY18" i="7"/>
  <c r="BX18" i="7"/>
  <c r="BW18" i="7"/>
  <c r="CH17" i="7"/>
  <c r="CG17" i="7"/>
  <c r="CF17" i="7"/>
  <c r="CE17" i="7"/>
  <c r="CD17" i="7"/>
  <c r="CC17" i="7"/>
  <c r="CB17" i="7"/>
  <c r="CA17" i="7"/>
  <c r="BZ17" i="7"/>
  <c r="BY17" i="7"/>
  <c r="BX17" i="7"/>
  <c r="BW17" i="7"/>
  <c r="CH16" i="7"/>
  <c r="CG16" i="7"/>
  <c r="CF16" i="7"/>
  <c r="CE16" i="7"/>
  <c r="CD16" i="7"/>
  <c r="CC16" i="7"/>
  <c r="CB16" i="7"/>
  <c r="CA16" i="7"/>
  <c r="BZ16" i="7"/>
  <c r="BY16" i="7"/>
  <c r="BX16" i="7"/>
  <c r="BW16" i="7"/>
  <c r="CH15" i="7"/>
  <c r="CG15" i="7"/>
  <c r="CF15" i="7"/>
  <c r="CE15" i="7"/>
  <c r="CD15" i="7"/>
  <c r="CC15" i="7"/>
  <c r="CB15" i="7"/>
  <c r="CA15" i="7"/>
  <c r="BZ15" i="7"/>
  <c r="BY15" i="7"/>
  <c r="BX15" i="7"/>
  <c r="BW15" i="7"/>
  <c r="CH14" i="7"/>
  <c r="CG14" i="7"/>
  <c r="CF14" i="7"/>
  <c r="CE14" i="7"/>
  <c r="CD14" i="7"/>
  <c r="CC14" i="7"/>
  <c r="CB14" i="7"/>
  <c r="CA14" i="7"/>
  <c r="BZ14" i="7"/>
  <c r="BY14" i="7"/>
  <c r="BX14" i="7"/>
  <c r="BW14" i="7"/>
  <c r="CH13" i="7"/>
  <c r="CG13" i="7"/>
  <c r="CF13" i="7"/>
  <c r="CE13" i="7"/>
  <c r="CD13" i="7"/>
  <c r="CC13" i="7"/>
  <c r="CB13" i="7"/>
  <c r="CA13" i="7"/>
  <c r="BZ13" i="7"/>
  <c r="BY13" i="7"/>
  <c r="BX13" i="7"/>
  <c r="BW13" i="7"/>
  <c r="CH12" i="7"/>
  <c r="CG12" i="7"/>
  <c r="CF12" i="7"/>
  <c r="CE12" i="7"/>
  <c r="CD12" i="7"/>
  <c r="CC12" i="7"/>
  <c r="CB12" i="7"/>
  <c r="CA12" i="7"/>
  <c r="BZ12" i="7"/>
  <c r="BY12" i="7"/>
  <c r="BX12" i="7"/>
  <c r="BW12" i="7"/>
  <c r="CH11" i="7"/>
  <c r="CG11" i="7"/>
  <c r="CF11" i="7"/>
  <c r="CE11" i="7"/>
  <c r="CD11" i="7"/>
  <c r="CC11" i="7"/>
  <c r="CB11" i="7"/>
  <c r="CA11" i="7"/>
  <c r="BZ11" i="7"/>
  <c r="BY11" i="7"/>
  <c r="BX11" i="7"/>
  <c r="BW11" i="7"/>
  <c r="CH10" i="7"/>
  <c r="CG10" i="7"/>
  <c r="CF10" i="7"/>
  <c r="CE10" i="7"/>
  <c r="CD10" i="7"/>
  <c r="CC10" i="7"/>
  <c r="CB10" i="7"/>
  <c r="CA10" i="7"/>
  <c r="BZ10" i="7"/>
  <c r="BY10" i="7"/>
  <c r="BX10" i="7"/>
  <c r="BW10" i="7"/>
  <c r="CH9" i="7"/>
  <c r="CG9" i="7"/>
  <c r="CF9" i="7"/>
  <c r="CE9" i="7"/>
  <c r="CD9" i="7"/>
  <c r="CC9" i="7"/>
  <c r="CB9" i="7"/>
  <c r="CA9" i="7"/>
  <c r="BZ9" i="7"/>
  <c r="BY9" i="7"/>
  <c r="BX9" i="7"/>
  <c r="BW9" i="7"/>
  <c r="CH8" i="7"/>
  <c r="CG8" i="7"/>
  <c r="CF8" i="7"/>
  <c r="CE8" i="7"/>
  <c r="CD8" i="7"/>
  <c r="CC8" i="7"/>
  <c r="CB8" i="7"/>
  <c r="CA8" i="7"/>
  <c r="BZ8" i="7"/>
  <c r="BY8" i="7"/>
  <c r="BX8" i="7"/>
  <c r="BW8" i="7"/>
  <c r="CH7" i="7"/>
  <c r="CG7" i="7"/>
  <c r="CF7" i="7"/>
  <c r="CE7" i="7"/>
  <c r="CD7" i="7"/>
  <c r="CC7" i="7"/>
  <c r="CB7" i="7"/>
  <c r="CA7" i="7"/>
  <c r="BZ7" i="7"/>
  <c r="BY7" i="7"/>
  <c r="BX7" i="7"/>
  <c r="BW7" i="7"/>
  <c r="CH6" i="7"/>
  <c r="CG6" i="7"/>
  <c r="CF6" i="7"/>
  <c r="CE6" i="7"/>
  <c r="CD6" i="7"/>
  <c r="CC6" i="7"/>
  <c r="CB6" i="7"/>
  <c r="CA6" i="7"/>
  <c r="BZ6" i="7"/>
  <c r="BY6" i="7"/>
  <c r="BX6" i="7"/>
  <c r="BW6" i="7"/>
  <c r="CH5" i="7"/>
  <c r="CG5" i="7"/>
  <c r="CF5" i="7"/>
  <c r="CE5" i="7"/>
  <c r="CD5" i="7"/>
  <c r="CC5" i="7"/>
  <c r="CB5" i="7"/>
  <c r="CA5" i="7"/>
  <c r="BZ5" i="7"/>
  <c r="BY5" i="7"/>
  <c r="BX5" i="7"/>
  <c r="BW5" i="7"/>
  <c r="B2" i="7"/>
  <c r="B2" i="6"/>
  <c r="B2" i="5"/>
  <c r="B2" i="4"/>
  <c r="B2" i="2" l="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tc={E5EDD417-40A8-4996-9660-78FF8ABB5548}</author>
    <author>tc={792B3171-6F01-4629-9B1F-08A5F808B478}</author>
    <author>tc={6A8F1037-E75A-4B8A-BF1F-B73A8A6363D7}</author>
    <author>tc={C29D8814-5875-480F-87D8-3A829CE7312D}</author>
    <author>tc={0CCAD48C-DC80-454A-AE88-585B5C8AD15F}</author>
    <author>tc={5BE74759-FF85-4C56-A05A-C139C30203C2}</author>
    <author>tc={F8BF28AA-EEF0-4154-B572-19D27FFC22E6}</author>
    <author>tc={193B0F1E-FE09-43E0-95F0-39DD0C6097D8}</author>
    <author>tc={320E1C66-4EA2-4675-BAD4-F41D43101BE4}</author>
    <author>tc={5BA58D66-31C2-4280-9422-A6ED3E162632}</author>
  </authors>
  <commentList>
    <comment ref="CG4" authorId="0" shapeId="0" xr:uid="{E5EDD417-40A8-4996-9660-78FF8ABB5548}">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792B3171-6F01-4629-9B1F-08A5F808B478}">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6A8F1037-E75A-4B8A-BF1F-B73A8A6363D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C29D8814-5875-480F-87D8-3A829CE7312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0CCAD48C-DC80-454A-AE88-585B5C8AD15F}">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BE74759-FF85-4C56-A05A-C139C30203C2}">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F8BF28AA-EEF0-4154-B572-19D27FFC22E6}">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193B0F1E-FE09-43E0-95F0-39DD0C6097D8}">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320E1C66-4EA2-4675-BAD4-F41D43101BE4}">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5BA58D66-31C2-4280-9422-A6ED3E162632}">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tc={1A5A8669-0467-45FB-8AB4-F740B5146E81}</author>
    <author>tc={60EE1427-B2DA-47FD-84C2-F6C616B53CBB}</author>
    <author>tc={E62B574D-0DC3-4A23-B332-05DEB33274CC}</author>
    <author>tc={463C833A-6C7E-49CF-B069-1918F83C1613}</author>
    <author>tc={E6808856-EE4A-4D17-9766-4A1B5FD2BDE7}</author>
    <author>tc={9F939E1E-AEF3-49AA-B7BC-CB2630B6919E}</author>
    <author>tc={B6361900-0B7A-48B6-8F6E-3046F401AFD2}</author>
    <author>tc={408A630A-70C8-4133-A152-77DFB7CEDDEE}</author>
    <author>tc={A524A7FC-59AD-4CA2-A73F-1DA1B2768D07}</author>
    <author>tc={B6FFE701-135D-42E8-855D-9C47C1C85480}</author>
  </authors>
  <commentList>
    <comment ref="CG4" authorId="0" shapeId="0" xr:uid="{1A5A8669-0467-45FB-8AB4-F740B5146E8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60EE1427-B2DA-47FD-84C2-F6C616B53CBB}">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62B574D-0DC3-4A23-B332-05DEB33274C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463C833A-6C7E-49CF-B069-1918F83C1613}">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6808856-EE4A-4D17-9766-4A1B5FD2BDE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9F939E1E-AEF3-49AA-B7BC-CB2630B6919E}">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B6361900-0B7A-48B6-8F6E-3046F401AFD2}">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408A630A-70C8-4133-A152-77DFB7CEDDEE}">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A524A7FC-59AD-4CA2-A73F-1DA1B2768D07}">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B6FFE701-135D-42E8-855D-9C47C1C85480}">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tc={9203550E-BC70-4E5E-B0B6-43155B5EC229}</author>
    <author>tc={3B162A93-7927-4D0E-AD86-FE0D9B1CE153}</author>
    <author>tc={EDBAC933-8723-426A-8330-489B0D028537}</author>
    <author>tc={9F8863CB-C6C7-4019-B902-704C6D978074}</author>
    <author>tc={7EC64341-39BE-4F8E-98DE-0D534920E2E0}</author>
    <author>tc={500AEB1F-E8C5-4B27-8979-2686EE478E9F}</author>
    <author>tc={5D344FDB-6010-4AB9-BE95-3AC894FB2E2C}</author>
    <author>tc={7BA8B9B6-C652-4777-9C3F-2A7402D0306F}</author>
    <author>tc={51A5887D-E3B8-4176-AF27-D818EDDFD97A}</author>
    <author>tc={498A4430-359B-47E3-AD46-00EEA33CC44A}</author>
  </authors>
  <commentList>
    <comment ref="CG4" authorId="0" shapeId="0" xr:uid="{9203550E-BC70-4E5E-B0B6-43155B5EC229}">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3B162A93-7927-4D0E-AD86-FE0D9B1CE153}">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EDBAC933-8723-426A-8330-489B0D028537}">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9F8863CB-C6C7-4019-B902-704C6D97807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7EC64341-39BE-4F8E-98DE-0D534920E2E0}">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0AEB1F-E8C5-4B27-8979-2686EE478E9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5D344FDB-6010-4AB9-BE95-3AC894FB2E2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7BA8B9B6-C652-4777-9C3F-2A7402D0306F}">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51A5887D-E3B8-4176-AF27-D818EDDFD97A}">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498A4430-359B-47E3-AD46-00EEA33CC44A}">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tc={4B1B6136-51E4-4550-8214-EF6257A09161}</author>
    <author>tc={A3FC0CA9-27AE-47D2-8A64-8FB77A611431}</author>
    <author>tc={2F4A4CB6-F2F7-44E2-8D57-ED21C9096EEB}</author>
    <author>tc={BE5174B1-B61D-462B-B1A5-576127E97FF4}</author>
    <author>tc={E0FF51BA-38C8-4C01-9327-8CB331A8E447}</author>
    <author>tc={507B8303-8662-421B-8515-442115E5F3CF}</author>
    <author>tc={3EB83864-129F-4461-AF15-E59CBCAC26E3}</author>
    <author>tc={22A25CDF-009B-4C03-A60B-0EEC3F01AFC1}</author>
    <author>tc={23624EB9-AB01-4070-BDF8-5A9AC54C46E0}</author>
    <author>tc={2942572A-2947-4BBE-A6E5-0FABC8AE429D}</author>
  </authors>
  <commentList>
    <comment ref="CG4" authorId="0" shapeId="0" xr:uid="{4B1B6136-51E4-4550-8214-EF6257A09161}">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CH4" authorId="1" shapeId="0" xr:uid="{A3FC0CA9-27AE-47D2-8A64-8FB77A611431}">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CI4" authorId="2" shapeId="0" xr:uid="{2F4A4CB6-F2F7-44E2-8D57-ED21C9096EEB}">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CL4" authorId="3" shapeId="0" xr:uid="{BE5174B1-B61D-462B-B1A5-576127E97FF4}">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CM4" authorId="4" shapeId="0" xr:uid="{E0FF51BA-38C8-4C01-9327-8CB331A8E447}">
      <text>
        <t>[Threaded comment]
Your version of Excel allows you to read this threaded comment; however, any edits to it will get removed if the file is opened in a newer version of Excel. Learn more: https://go.microsoft.com/fwlink/?linkid=870924
Comment:
    ECCE DAY</t>
      </text>
    </comment>
    <comment ref="CN4" authorId="5" shapeId="0" xr:uid="{507B8303-8662-421B-8515-442115E5F3CF}">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CO4" authorId="6" shapeId="0" xr:uid="{3EB83864-129F-4461-AF15-E59CBCAC26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P4" authorId="7" shapeId="0" xr:uid="{22A25CDF-009B-4C03-A60B-0EEC3F01AFC1}">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CS4" authorId="8" shapeId="0" xr:uid="{23624EB9-AB01-4070-BDF8-5A9AC54C46E0}">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CT4" authorId="9" shapeId="0" xr:uid="{2942572A-2947-4BBE-A6E5-0FABC8AE429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tc={BEDE7B8C-2F5C-4A3A-9897-4C2B55E98043}</author>
    <author>tc={91A4B1D2-E9C2-4857-BBF6-3798316D50E0}</author>
    <author>tc={34812C2A-417B-45D7-99E7-B9AA6CC5347C}</author>
    <author>tc={00ED0B03-06D9-4530-940B-51B6E53CF50D}</author>
    <author>tc={60509C00-4CA9-4284-A2E8-3F4461D44CC5}</author>
    <author>tc={DB0FDEB0-E269-4235-927D-B53183A8EDF1}</author>
    <author>tc={99FC4CB4-98E4-4574-AC84-6BCD9FC351E3}</author>
    <author>tc={C322388B-DCBB-4F27-BD4F-15974A8665BC}</author>
    <author>tc={E420D041-ED8F-4E44-998B-99FF32D3B662}</author>
    <author>tc={600DFCAB-A9A7-4512-B9A9-CAF26F5FE3CD}</author>
  </authors>
  <commentList>
    <comment ref="AI2" authorId="0" shapeId="0" xr:uid="{BEDE7B8C-2F5C-4A3A-9897-4C2B55E98043}">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AJ2" authorId="1" shapeId="0" xr:uid="{91A4B1D2-E9C2-4857-BBF6-3798316D50E0}">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AK2" authorId="2" shapeId="0" xr:uid="{34812C2A-417B-45D7-99E7-B9AA6CC5347C}">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AN2" authorId="3" shapeId="0" xr:uid="{00ED0B03-06D9-4530-940B-51B6E53CF50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AO2" authorId="4" shapeId="0" xr:uid="{60509C00-4CA9-4284-A2E8-3F4461D44CC5}">
      <text>
        <t>[Threaded comment]
Your version of Excel allows you to read this threaded comment; however, any edits to it will get removed if the file is opened in a newer version of Excel. Learn more: https://go.microsoft.com/fwlink/?linkid=870924
Comment:
    ECCE DAY</t>
      </text>
    </comment>
    <comment ref="AP2" authorId="5" shapeId="0" xr:uid="{DB0FDEB0-E269-4235-927D-B53183A8EDF1}">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AQ2" authorId="6" shapeId="0" xr:uid="{99FC4CB4-98E4-4574-AC84-6BCD9FC351E3}">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R2" authorId="7" shapeId="0" xr:uid="{C322388B-DCBB-4F27-BD4F-15974A8665BC}">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U2" authorId="8" shapeId="0" xr:uid="{E420D041-ED8F-4E44-998B-99FF32D3B662}">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AV2" authorId="9" shapeId="0" xr:uid="{600DFCAB-A9A7-4512-B9A9-CAF26F5FE3C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tc={4FD20FCA-9256-40C3-B550-31210F6A84D4}</author>
    <author>tc={0E922553-99BD-41C3-9FD7-98C5476AA04A}</author>
    <author>tc={6FAE0047-C0BC-4602-8F80-6C4E7A1B5721}</author>
    <author>tc={4DF5A616-4911-47EB-B698-CD77D9E8BF2D}</author>
    <author>tc={1E70FC7A-97DA-49C4-96BB-79DE86C4CFCC}</author>
    <author>tc={7F4DB9C1-ACF4-4CE5-B339-971270E4AFBA}</author>
    <author>tc={E54DAB87-24F3-475A-ABD8-CDD170FB7220}</author>
    <author>tc={C07C4833-1DBD-4753-B3E6-75F8F6013F5F}</author>
    <author>tc={D4809B16-74FA-4213-AD2D-D20CF23875F8}</author>
    <author>tc={31D762CA-74E9-427F-B1CF-ABF899961F3D}</author>
  </authors>
  <commentList>
    <comment ref="AI2" authorId="0" shapeId="0" xr:uid="{4FD20FCA-9256-40C3-B550-31210F6A84D4}">
      <text>
        <t>[Threaded comment]
Your version of Excel allows you to read this threaded comment; however, any edits to it will get removed if the file is opened in a newer version of Excel. Learn more: https://go.microsoft.com/fwlink/?linkid=870924
Comment:
    was vhsnd conducted</t>
      </text>
    </comment>
    <comment ref="AJ2" authorId="1" shapeId="0" xr:uid="{0E922553-99BD-41C3-9FD7-98C5476AA04A}">
      <text>
        <t>[Threaded comment]
Your version of Excel allows you to read this threaded comment; however, any edits to it will get removed if the file is opened in a newer version of Excel. Learn more: https://go.microsoft.com/fwlink/?linkid=870924
Comment:
    Did AW-Worker present During VHSND?</t>
      </text>
    </comment>
    <comment ref="AK2" authorId="2" shapeId="0" xr:uid="{6FAE0047-C0BC-4602-8F80-6C4E7A1B5721}">
      <text>
        <t>[Threaded comment]
Your version of Excel allows you to read this threaded comment; however, any edits to it will get removed if the file is opened in a newer version of Excel. Learn more: https://go.microsoft.com/fwlink/?linkid=870924
Comment:
    Did village leaders/VHSND members participate?</t>
      </text>
    </comment>
    <comment ref="AN2" authorId="3" shapeId="0" xr:uid="{4DF5A616-4911-47EB-B698-CD77D9E8BF2D}">
      <text>
        <t>[Threaded comment]
Your version of Excel allows you to read this threaded comment; however, any edits to it will get removed if the file is opened in a newer version of Excel. Learn more: https://go.microsoft.com/fwlink/?linkid=870924
Comment:
    Construction of AWC Building under</t>
      </text>
    </comment>
    <comment ref="AO2" authorId="4" shapeId="0" xr:uid="{1E70FC7A-97DA-49C4-96BB-79DE86C4CFCC}">
      <text>
        <t>[Threaded comment]
Your version of Excel allows you to read this threaded comment; however, any edits to it will get removed if the file is opened in a newer version of Excel. Learn more: https://go.microsoft.com/fwlink/?linkid=870924
Comment:
    ECCE DAY</t>
      </text>
    </comment>
    <comment ref="AP2" authorId="5" shapeId="0" xr:uid="{7F4DB9C1-ACF4-4CE5-B339-971270E4AFBA}">
      <text>
        <t>[Threaded comment]
Your version of Excel allows you to read this threaded comment; however, any edits to it will get removed if the file is opened in a newer version of Excel. Learn more: https://go.microsoft.com/fwlink/?linkid=870924
Comment:
    Vitamin A supplements administrered?</t>
      </text>
    </comment>
    <comment ref="AQ2" authorId="6" shapeId="0" xr:uid="{E54DAB87-24F3-475A-ABD8-CDD170FB7220}">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R2" authorId="7" shapeId="0" xr:uid="{C07C4833-1DBD-4753-B3E6-75F8F6013F5F}">
      <text>
        <t>[Threaded comment]
Your version of Excel allows you to read this threaded comment; however, any edits to it will get removed if the file is opened in a newer version of Excel. Learn more: https://go.microsoft.com/fwlink/?linkid=870924
Comment:
    No. of Children given deworming tablet [Children:1-2 yrs-half tablet; 2-19 yrs -1 tablet]</t>
      </text>
    </comment>
    <comment ref="AU2" authorId="8" shapeId="0" xr:uid="{D4809B16-74FA-4213-AD2D-D20CF23875F8}">
      <text>
        <t>[Threaded comment]
Your version of Excel allows you to read this threaded comment; however, any edits to it will get removed if the file is opened in a newer version of Excel. Learn more: https://go.microsoft.com/fwlink/?linkid=870924
Comment:
    No of Pre school Children - In AWC</t>
      </text>
    </comment>
    <comment ref="AV2" authorId="9" shapeId="0" xr:uid="{31D762CA-74E9-427F-B1CF-ABF899961F3D}">
      <text>
        <t>[Threaded comment]
Your version of Excel allows you to read this threaded comment; however, any edits to it will get removed if the file is opened in a newer version of Excel. Learn more: https://go.microsoft.com/fwlink/?linkid=870924
Comment:
    Enrolled &amp; Migrated to Primary School</t>
      </text>
    </comment>
  </commentList>
</comments>
</file>

<file path=xl/sharedStrings.xml><?xml version="1.0" encoding="utf-8"?>
<sst xmlns="http://schemas.openxmlformats.org/spreadsheetml/2006/main" count="3924" uniqueCount="589">
  <si>
    <t>Select Month Index</t>
  </si>
  <si>
    <t>Type of building</t>
  </si>
  <si>
    <t>Total Population as per Anganwadi Survey register</t>
  </si>
  <si>
    <t>Functioning of AWC &amp; services delivered</t>
  </si>
  <si>
    <t>DRINKING WATER AND TOILET FACILITY</t>
  </si>
  <si>
    <t>Classification of Nutritional Status of Children as per the ICDS Growth Charts</t>
  </si>
  <si>
    <t>Normal</t>
  </si>
  <si>
    <t>moderately</t>
  </si>
  <si>
    <t>Severly</t>
  </si>
  <si>
    <t>0-6 month</t>
  </si>
  <si>
    <t>6-35 month</t>
  </si>
  <si>
    <t>36-72  month</t>
  </si>
  <si>
    <t>pregnant</t>
  </si>
  <si>
    <t>Lacting Mother</t>
  </si>
  <si>
    <t>Aws Func</t>
  </si>
  <si>
    <t>morining snack</t>
  </si>
  <si>
    <t>hot  meal</t>
  </si>
  <si>
    <t>thr</t>
  </si>
  <si>
    <t>AWC pre function</t>
  </si>
  <si>
    <t>DRINKING WATER</t>
  </si>
  <si>
    <t>TOILET</t>
  </si>
  <si>
    <t>TYPE OF TOILET</t>
  </si>
  <si>
    <t>WATER IN TOILET</t>
  </si>
  <si>
    <t>0-35</t>
  </si>
  <si>
    <t>36-60</t>
  </si>
  <si>
    <t>0-36</t>
  </si>
  <si>
    <t>36-61</t>
  </si>
  <si>
    <t>0-37</t>
  </si>
  <si>
    <t>36-62</t>
  </si>
  <si>
    <t>index</t>
  </si>
  <si>
    <t>centre code</t>
  </si>
  <si>
    <t>centre name</t>
  </si>
  <si>
    <t>Main/Mini</t>
  </si>
  <si>
    <t>Rural/Urban/Tribal</t>
  </si>
  <si>
    <t>Pucca/ kutcha</t>
  </si>
  <si>
    <t>Own/Rent/ Community</t>
  </si>
  <si>
    <t>Boys</t>
  </si>
  <si>
    <t>Girl</t>
  </si>
  <si>
    <t>Main</t>
  </si>
  <si>
    <t>Rural</t>
  </si>
  <si>
    <t>Pucca</t>
  </si>
  <si>
    <t>Own</t>
  </si>
  <si>
    <t>No</t>
  </si>
  <si>
    <t>Yes</t>
  </si>
  <si>
    <t>Pit</t>
  </si>
  <si>
    <t>Others</t>
  </si>
  <si>
    <t>Kutcha</t>
  </si>
  <si>
    <t>Rent</t>
  </si>
  <si>
    <t>Community</t>
  </si>
  <si>
    <t xml:space="preserve">number of Record </t>
  </si>
  <si>
    <t>Mini</t>
  </si>
  <si>
    <t>Urban</t>
  </si>
  <si>
    <t>Tribal</t>
  </si>
  <si>
    <t>Dhansira</t>
  </si>
  <si>
    <t>Furhariya</t>
  </si>
  <si>
    <t>Goli</t>
  </si>
  <si>
    <t>KAMALDAH</t>
  </si>
  <si>
    <t>Kasthua</t>
  </si>
  <si>
    <t>Kasthua hault</t>
  </si>
  <si>
    <t>MAHMADA</t>
  </si>
  <si>
    <t>Miya bigha</t>
  </si>
  <si>
    <t>MOBARAK - 2</t>
  </si>
  <si>
    <t>Mobarakpur</t>
  </si>
  <si>
    <t>Pachmo</t>
  </si>
  <si>
    <t>Pipra</t>
  </si>
  <si>
    <t>Daha bigha</t>
  </si>
  <si>
    <t>JHIKATIYA</t>
  </si>
  <si>
    <t>Kashtha</t>
  </si>
  <si>
    <t>Koshdihra</t>
  </si>
  <si>
    <t>KOSHDIHRA - 2</t>
  </si>
  <si>
    <t>Pranpur 1</t>
  </si>
  <si>
    <t>Sevri nagar</t>
  </si>
  <si>
    <t>Solara ahir tola</t>
  </si>
  <si>
    <t>Solara bhui tola</t>
  </si>
  <si>
    <t>Solara ravidas tola</t>
  </si>
  <si>
    <t>Solara shekh toli</t>
  </si>
  <si>
    <t>Solra nauaa bigha</t>
  </si>
  <si>
    <t>SOLRA SHEKHTOLI - 2</t>
  </si>
  <si>
    <t xml:space="preserve"> </t>
  </si>
  <si>
    <t>Dhansira 2</t>
  </si>
  <si>
    <t>Pandit Bigha</t>
  </si>
  <si>
    <t>sector</t>
  </si>
  <si>
    <t>Sector1</t>
  </si>
  <si>
    <t>Sector2</t>
  </si>
  <si>
    <t>Sector3</t>
  </si>
  <si>
    <t>dummy</t>
  </si>
  <si>
    <t>x</t>
  </si>
  <si>
    <t>Html Value</t>
  </si>
  <si>
    <t>Type of AWC</t>
  </si>
  <si>
    <t>Only Urinal</t>
  </si>
  <si>
    <t>Flush System</t>
  </si>
  <si>
    <t>Ajmatganj 1</t>
  </si>
  <si>
    <t>Ajmatganj 2</t>
  </si>
  <si>
    <t>Amokhar</t>
  </si>
  <si>
    <t>Baburichak</t>
  </si>
  <si>
    <t>Bagahi-2</t>
  </si>
  <si>
    <t>Banshraj bigha</t>
  </si>
  <si>
    <t>bichla bigha-2</t>
  </si>
  <si>
    <t>Binowa nagar</t>
  </si>
  <si>
    <t>Bisho</t>
  </si>
  <si>
    <t>Budh paraiya</t>
  </si>
  <si>
    <t>Dakhner</t>
  </si>
  <si>
    <t>DAKHNER 2</t>
  </si>
  <si>
    <t>Gajanpur</t>
  </si>
  <si>
    <t>Jamalpur</t>
  </si>
  <si>
    <t>Kapasiya</t>
  </si>
  <si>
    <t>Khaira</t>
  </si>
  <si>
    <t>Lakshman Bigha</t>
  </si>
  <si>
    <t>Maainpur</t>
  </si>
  <si>
    <t>Mahadevpur</t>
  </si>
  <si>
    <t>Mahmada</t>
  </si>
  <si>
    <t>Manjhar</t>
  </si>
  <si>
    <t>Manjhiyawan</t>
  </si>
  <si>
    <t>Maranchi dakshini</t>
  </si>
  <si>
    <t>Maranchi uttari</t>
  </si>
  <si>
    <t>Mobarakpur-2</t>
  </si>
  <si>
    <t>Paraiya khurd</t>
  </si>
  <si>
    <t>Parsawan</t>
  </si>
  <si>
    <t>Prabhua</t>
  </si>
  <si>
    <t>Pranpur 2</t>
  </si>
  <si>
    <t>Rajahari</t>
  </si>
  <si>
    <t>Ramdi</t>
  </si>
  <si>
    <t>Ramna</t>
  </si>
  <si>
    <t>Salempur</t>
  </si>
  <si>
    <t>Sarvodaynagar</t>
  </si>
  <si>
    <t>sijua</t>
  </si>
  <si>
    <t>Sonbarsa</t>
  </si>
  <si>
    <t>Sungarish</t>
  </si>
  <si>
    <t>Ubhai</t>
  </si>
  <si>
    <t>Uprahauli</t>
  </si>
  <si>
    <t>sector 1</t>
  </si>
  <si>
    <t>Bagahi</t>
  </si>
  <si>
    <t>Boknari</t>
  </si>
  <si>
    <t>Burh Paraiya Koyri Bigha</t>
  </si>
  <si>
    <t>Dhramshala</t>
  </si>
  <si>
    <t>Ishwarpur</t>
  </si>
  <si>
    <t>Jhikatia</t>
  </si>
  <si>
    <t>Koshdihra-2</t>
  </si>
  <si>
    <t>Kurmayin 1</t>
  </si>
  <si>
    <t>Lodipur</t>
  </si>
  <si>
    <t>maharajganj</t>
  </si>
  <si>
    <t>PANDIT BIGHA</t>
  </si>
  <si>
    <t>Paraiya Khurd</t>
  </si>
  <si>
    <t>Rajoirampur</t>
  </si>
  <si>
    <t>Rajpur</t>
  </si>
  <si>
    <t>Sikandarpur</t>
  </si>
  <si>
    <t>Sohri Bigha</t>
  </si>
  <si>
    <t>Solra Shekh Toli - 2</t>
  </si>
  <si>
    <t>Sudhani</t>
  </si>
  <si>
    <t>Tandwa</t>
  </si>
  <si>
    <t>sector 2</t>
  </si>
  <si>
    <t>bacherhiya</t>
  </si>
  <si>
    <t>Bandhu bigha</t>
  </si>
  <si>
    <t>BICHLA BIGHA-1</t>
  </si>
  <si>
    <t>boknaridih</t>
  </si>
  <si>
    <t>English</t>
  </si>
  <si>
    <t>Gadh paraiya</t>
  </si>
  <si>
    <t>Iguni</t>
  </si>
  <si>
    <t>Itwa uttari</t>
  </si>
  <si>
    <t>Jiya bigha</t>
  </si>
  <si>
    <t>Kajri</t>
  </si>
  <si>
    <t>Kaudiya</t>
  </si>
  <si>
    <t>Lodhar</t>
  </si>
  <si>
    <t>Murgia bigha</t>
  </si>
  <si>
    <t>Ramdih bhui tola</t>
  </si>
  <si>
    <t>Shahpur</t>
  </si>
  <si>
    <t>Tandwa-2</t>
  </si>
  <si>
    <t>Uprauhuli bhui tola</t>
  </si>
  <si>
    <t>Sector 4</t>
  </si>
  <si>
    <t>Ajmatganj harijan tola</t>
  </si>
  <si>
    <t>Azad bigha</t>
  </si>
  <si>
    <t>Badalchak</t>
  </si>
  <si>
    <t>bagahi -2</t>
  </si>
  <si>
    <t>Bagahi dakshini</t>
  </si>
  <si>
    <t>Bagahi uttari</t>
  </si>
  <si>
    <t>Baigoman</t>
  </si>
  <si>
    <t>Bankepur</t>
  </si>
  <si>
    <t>Bhairopur</t>
  </si>
  <si>
    <t>Dadpi</t>
  </si>
  <si>
    <t>DHANSHIRA 2</t>
  </si>
  <si>
    <t>Dumra</t>
  </si>
  <si>
    <t>Fatehpur</t>
  </si>
  <si>
    <t>Haridaspur</t>
  </si>
  <si>
    <t>Haspura</t>
  </si>
  <si>
    <t>Itwa dakshini</t>
  </si>
  <si>
    <t>kamaldah</t>
  </si>
  <si>
    <t>Khiri</t>
  </si>
  <si>
    <t>Kurmain 2</t>
  </si>
  <si>
    <t>Maniyara</t>
  </si>
  <si>
    <t>Manjhiyawan harijan tola</t>
  </si>
  <si>
    <t>Punakala 1</t>
  </si>
  <si>
    <t>Punakala 2</t>
  </si>
  <si>
    <t>rampur</t>
  </si>
  <si>
    <t>sector 3</t>
  </si>
  <si>
    <t>code</t>
  </si>
  <si>
    <t>AWC</t>
  </si>
  <si>
    <t>Sector Number</t>
  </si>
  <si>
    <t>Medha</t>
  </si>
  <si>
    <t>Pit Type</t>
  </si>
  <si>
    <t>UserID</t>
  </si>
  <si>
    <t>State_Name</t>
  </si>
  <si>
    <t>District_Name</t>
  </si>
  <si>
    <t>Project_Name</t>
  </si>
  <si>
    <t>Project_Code</t>
  </si>
  <si>
    <t>Anganwadi_Name</t>
  </si>
  <si>
    <t>Rep_Month</t>
  </si>
  <si>
    <t>Rep_Year</t>
  </si>
  <si>
    <t>Submit_Date</t>
  </si>
  <si>
    <t>Awc_Type</t>
  </si>
  <si>
    <t>Awc_Area</t>
  </si>
  <si>
    <t>Awc_Building</t>
  </si>
  <si>
    <t>Awc_Build_type</t>
  </si>
  <si>
    <t>AWW_In_Pos</t>
  </si>
  <si>
    <t>Helper_In_Pos</t>
  </si>
  <si>
    <t>AddW_In_Pos</t>
  </si>
  <si>
    <t>LinkW_In_Pos</t>
  </si>
  <si>
    <t>Total_Pop_0m_3m</t>
  </si>
  <si>
    <t>Total_Pop_6m_3y</t>
  </si>
  <si>
    <t>Total_Pop_3y_6y</t>
  </si>
  <si>
    <t>Total_Pop_PW</t>
  </si>
  <si>
    <t>Total_Pop_LM</t>
  </si>
  <si>
    <t>NoDays_AWC_Func</t>
  </si>
  <si>
    <t>NoDays_AWC_SN_MS</t>
  </si>
  <si>
    <t>NoDays_AWC_SN_HCM</t>
  </si>
  <si>
    <t>NoDays_AWC_SN_THR</t>
  </si>
  <si>
    <t>NoDays_AWC_Con_PSE</t>
  </si>
  <si>
    <t>DrinkWater</t>
  </si>
  <si>
    <t>ToiletAvail</t>
  </si>
  <si>
    <t>ToiletTypeAWC</t>
  </si>
  <si>
    <t>WaterFacilityToilet</t>
  </si>
  <si>
    <t>VHNDConDate</t>
  </si>
  <si>
    <t>AwwPreVHND</t>
  </si>
  <si>
    <t>VitaminAdmn</t>
  </si>
  <si>
    <t>VHSNCPar</t>
  </si>
  <si>
    <t>No_Tablet_Admn</t>
  </si>
  <si>
    <t>No_Child_Tab</t>
  </si>
  <si>
    <t>AWCBuildCons</t>
  </si>
  <si>
    <t>EcceDay</t>
  </si>
  <si>
    <t>NoChildPreSchAwc</t>
  </si>
  <si>
    <t>NoChildPreSchPS</t>
  </si>
  <si>
    <t>SNB_NOBoys_SC_6m_36m</t>
  </si>
  <si>
    <t>SNB_NOBoys_ST_6m_36m</t>
  </si>
  <si>
    <t>SNB_NOBoys_OBC_6m_36m</t>
  </si>
  <si>
    <t>SNB_NOBoys_GEN_6m_36m</t>
  </si>
  <si>
    <t>SNB_TOTBoys_6m_36m</t>
  </si>
  <si>
    <t>SNB_Min_Out_TotBoys_6m_36m</t>
  </si>
  <si>
    <t>SNB_NOGirls_SC_6m_36m</t>
  </si>
  <si>
    <t>SNB_NOGirls_ST_6m_36m</t>
  </si>
  <si>
    <t>SNB_NOGirls_OBC_6m_36m</t>
  </si>
  <si>
    <t>SNB_NOGirls_GEN_6m_36m</t>
  </si>
  <si>
    <t>SNB_TOTGirls_6m_36m</t>
  </si>
  <si>
    <t>SNB_Min_Out_TotGirls_6m_36m</t>
  </si>
  <si>
    <t>SNB_NOBoys_SC_36m_72m</t>
  </si>
  <si>
    <t>SNB_NOBoys_ST_36m_72m</t>
  </si>
  <si>
    <t>SNB_NOBoys_OBC_36m_72m</t>
  </si>
  <si>
    <t>SNB_NOBoys_GEN_36m_72m</t>
  </si>
  <si>
    <t>SNB_TOTBoys_36m_72m</t>
  </si>
  <si>
    <t>SNB_Min_Out_TotBoys_36m_72m</t>
  </si>
  <si>
    <t>SNB_NOGirls_SC_36m_72m</t>
  </si>
  <si>
    <t>SNB_NOGirls_ST_36m_72m</t>
  </si>
  <si>
    <t>SNB_NOGirls_OBC_36m_72m</t>
  </si>
  <si>
    <t>SNB_NOGirls_GEN_36m_72m</t>
  </si>
  <si>
    <t>SNB_TOTGirls_36m_72m</t>
  </si>
  <si>
    <t>SNB_Min_Out_TotGirls_36m_72m</t>
  </si>
  <si>
    <t>SNB_NOPW_SC</t>
  </si>
  <si>
    <t>SNB_NOPW_ST</t>
  </si>
  <si>
    <t>SNB_NOPW_OBC</t>
  </si>
  <si>
    <t>SNB_NOPW_GEN</t>
  </si>
  <si>
    <t>SNB_TOTPW</t>
  </si>
  <si>
    <t>SNB_NOPW_MIN</t>
  </si>
  <si>
    <t>SNB_NOLW_SC</t>
  </si>
  <si>
    <t>SNB_NOLW_ST</t>
  </si>
  <si>
    <t>SNB_NOLW_OBC</t>
  </si>
  <si>
    <t>SNB_NOLW_GEN</t>
  </si>
  <si>
    <t>SNB_TOTLW</t>
  </si>
  <si>
    <t>SNB_NOLW_MIN</t>
  </si>
  <si>
    <t>PSE_NOBoys_SC_36m_72m</t>
  </si>
  <si>
    <t>PSE_NOBoys_ST_36m_72m</t>
  </si>
  <si>
    <t>PSE_NOBoys_OBC_36m_72m</t>
  </si>
  <si>
    <t>PSE_NOBoys_GEN_36m_72m</t>
  </si>
  <si>
    <t>PSE_TOTBoys_36m_72m</t>
  </si>
  <si>
    <t>PSE_Min_Out_TotBoys_36m_72m</t>
  </si>
  <si>
    <t>PSE_NOGirls_SC_36m_72m</t>
  </si>
  <si>
    <t>PSE_NOGirls_ST_36m_72m</t>
  </si>
  <si>
    <t>PSE_NOGirls_OBC_36m_72m</t>
  </si>
  <si>
    <t>PSE_NOGirls_GEN_36m_72m</t>
  </si>
  <si>
    <t>PSE_TOTGirls_36m_72m</t>
  </si>
  <si>
    <t>PSE_Min_Out_TotGirls_36m_72m</t>
  </si>
  <si>
    <t>NS_Nor_Boys_0y_3y</t>
  </si>
  <si>
    <t>NS_ModMal_Boys_0y_3y</t>
  </si>
  <si>
    <t>NS_SevMal_Boys_0y_3y</t>
  </si>
  <si>
    <t>NS_Nor_Girls_0y_3y</t>
  </si>
  <si>
    <t>NS_ModMal_Girls_0y_3y</t>
  </si>
  <si>
    <t>NS_SevMal_Girls_0y_3y</t>
  </si>
  <si>
    <t>NS_Nor_Boys_3y_5y</t>
  </si>
  <si>
    <t>NS_ModMal_Boys_3y_5y</t>
  </si>
  <si>
    <t>NS_SevMal_Boys_3y_5y</t>
  </si>
  <si>
    <t>NS_Nor_Girls_3y_5y</t>
  </si>
  <si>
    <t>NS_ModMal_Girls_3y_5y</t>
  </si>
  <si>
    <t>NS_SevMal_Girls_3y_5y</t>
  </si>
  <si>
    <t>lsparibih1</t>
  </si>
  <si>
    <t>BIHAR</t>
  </si>
  <si>
    <t>GAYA</t>
  </si>
  <si>
    <t>Paraiya</t>
  </si>
  <si>
    <t>Own Building</t>
  </si>
  <si>
    <t>Convergence</t>
  </si>
  <si>
    <t>Rented</t>
  </si>
  <si>
    <t>Other</t>
  </si>
  <si>
    <t>Mahmada(10236210132)</t>
  </si>
  <si>
    <t>14-04-2020 11:45:38</t>
  </si>
  <si>
    <t>Mobarakpur-2(10236210230)</t>
  </si>
  <si>
    <t>14-04-2020 11:46:55</t>
  </si>
  <si>
    <t>lsparibih2</t>
  </si>
  <si>
    <t>Solra nauaa bigha(10236210206)</t>
  </si>
  <si>
    <t>14-04-2020 12:07:11</t>
  </si>
  <si>
    <t>Solara bhui tola(10236210207)</t>
  </si>
  <si>
    <t>14-04-2020 12:09:01</t>
  </si>
  <si>
    <t>Solara ravidas tola(10236210208)</t>
  </si>
  <si>
    <t>14-04-2020 12:11:07</t>
  </si>
  <si>
    <t>Solara ahir tola(10236210209)</t>
  </si>
  <si>
    <t>14-04-2020 12:12:50</t>
  </si>
  <si>
    <t>Kashtha(10236210210)</t>
  </si>
  <si>
    <t>14-04-2020 12:15:11</t>
  </si>
  <si>
    <t>Pranpur 1(10236210211)</t>
  </si>
  <si>
    <t>14-04-2020 12:17:44</t>
  </si>
  <si>
    <t>Koshdihra(10236210215)</t>
  </si>
  <si>
    <t>14-04-2020 12:19:54</t>
  </si>
  <si>
    <t>Kasthua(10236210218)</t>
  </si>
  <si>
    <t>14-04-2020 12:22:07</t>
  </si>
  <si>
    <t>Furhariya(10236210219)</t>
  </si>
  <si>
    <t>14-04-2020 12:37:06</t>
  </si>
  <si>
    <t>Mobarakpur(10236210221)</t>
  </si>
  <si>
    <t>14-04-2020 12:39:44</t>
  </si>
  <si>
    <t>Solra Shekh Toli - 2(10236210223)</t>
  </si>
  <si>
    <t>14-04-2020 12:42:03</t>
  </si>
  <si>
    <t>Koshdihra-2(10236210224)</t>
  </si>
  <si>
    <t>14-04-2020 12:44:19</t>
  </si>
  <si>
    <t>Jhikatia(10236210225)</t>
  </si>
  <si>
    <t>14-04-2020 12:46:43</t>
  </si>
  <si>
    <t>PANDIT BIGHA(10236210334)</t>
  </si>
  <si>
    <t>14-04-2020 12:59:03</t>
  </si>
  <si>
    <t>lsparibih3</t>
  </si>
  <si>
    <t>Pipra(10236210307)</t>
  </si>
  <si>
    <t>14-04-2020 13:16:01</t>
  </si>
  <si>
    <t>Pachmo(10236210308)</t>
  </si>
  <si>
    <t>14-04-2020 13:18:01</t>
  </si>
  <si>
    <t>Miya bigha(10236210309)</t>
  </si>
  <si>
    <t>14-04-2020 13:21:39</t>
  </si>
  <si>
    <t>Goli(10236210312)</t>
  </si>
  <si>
    <t>14-04-2020 13:24:22</t>
  </si>
  <si>
    <t>Solara shekh toli(10236210319)</t>
  </si>
  <si>
    <t>14-04-2020 13:27:01</t>
  </si>
  <si>
    <t>Sevri nagar(10236210320)</t>
  </si>
  <si>
    <t>14-04-2020 13:29:35</t>
  </si>
  <si>
    <t>Daha bigha(10236210321)</t>
  </si>
  <si>
    <t>14-04-2020 13:51:34</t>
  </si>
  <si>
    <t>kamaldah(10236210331)</t>
  </si>
  <si>
    <t>14-04-2020 13:55:20</t>
  </si>
  <si>
    <t>DHANSHIRA 2(10236210333)</t>
  </si>
  <si>
    <t>14-04-2020 13:57:14</t>
  </si>
  <si>
    <t>awccode</t>
  </si>
  <si>
    <t>Supplementary nutrition beneficiaries given to (21 + days in the reporting month)                                                      Supplementary nutrition beneficiaries given to (21 + days in the reporting month)                                                       Supplementary nutrition beneficiaries given to (21 + days in the reporting month)</t>
  </si>
  <si>
    <t>lsparibih4</t>
  </si>
  <si>
    <t>Mobarakpur(10236210405)</t>
  </si>
  <si>
    <t>14-04-2020 14:49:54</t>
  </si>
  <si>
    <t>Dhansira(10236210407)</t>
  </si>
  <si>
    <t>14-04-2020 14:18:29</t>
  </si>
  <si>
    <t>Kasthua hault(10236210411)</t>
  </si>
  <si>
    <t>14-04-2020 14:24:21</t>
  </si>
  <si>
    <t>In-position of Anganwadi Worker(AWW) &amp; Helper</t>
  </si>
  <si>
    <t>Drinking Water and Toilet facility</t>
  </si>
  <si>
    <t>Village Health Nutrition Day (VHSND)activity summary</t>
  </si>
  <si>
    <t>No of Participants Attended</t>
  </si>
  <si>
    <t>Any antenatal check-ups conducted?</t>
  </si>
  <si>
    <t>Community Based Events Conducted(Y/N)</t>
  </si>
  <si>
    <t>children (6-35 month)</t>
  </si>
  <si>
    <t>children (36-72 month)</t>
  </si>
  <si>
    <t>Pregnant women</t>
  </si>
  <si>
    <t>Lactating Woment</t>
  </si>
  <si>
    <t>Pre-School Education(Boys)</t>
  </si>
  <si>
    <t>Pre-School Education(Girls)</t>
  </si>
  <si>
    <t>sec 1</t>
  </si>
  <si>
    <t>sec 2</t>
  </si>
  <si>
    <t>sec 3</t>
  </si>
  <si>
    <t>a</t>
  </si>
  <si>
    <r>
      <t>//</t>
    </r>
    <r>
      <rPr>
        <sz val="8"/>
        <color rgb="FF9133D4"/>
        <rFont val="Segoe UI"/>
        <family val="2"/>
      </rPr>
      <t>span[</t>
    </r>
    <r>
      <rPr>
        <sz val="8"/>
        <color rgb="FFC75353"/>
        <rFont val="Segoe UI"/>
        <family val="2"/>
      </rPr>
      <t>contains(text(),'</t>
    </r>
    <r>
      <rPr>
        <sz val="8"/>
        <color theme="1"/>
        <rFont val="Segoe UI"/>
        <family val="2"/>
      </rPr>
      <t>Mahmada (10236210132)</t>
    </r>
    <r>
      <rPr>
        <sz val="8"/>
        <color rgb="FFD05E07"/>
        <rFont val="Segoe UI"/>
        <family val="2"/>
      </rPr>
      <t>')]</t>
    </r>
  </si>
  <si>
    <t>//span[contains(text(),'Furhariya (10236210219)')]</t>
  </si>
  <si>
    <t>//span[contains(text(),'Jhikatia (10236210225)')]</t>
  </si>
  <si>
    <t>//span[contains(text(),'Kashtha (10236210210)')]</t>
  </si>
  <si>
    <t>//span[contains(text(),'Kasthua (10236210218)')]</t>
  </si>
  <si>
    <t>//span[contains(text(),'Koshdihra (10236210215)')]</t>
  </si>
  <si>
    <t>//span[contains(text(),'Koshdihra-2 (10236210224)')]</t>
  </si>
  <si>
    <t>//span[contains(text(),'Mobarakpur (10236210221)')]</t>
  </si>
  <si>
    <t>//span[contains(text(),'Pranpur 1 (10236210211)')]</t>
  </si>
  <si>
    <t>//span[contains(text(),'Solara Ahir Tola (10236210209)')]</t>
  </si>
  <si>
    <t>//span[contains(text(),'Solara Bhui Tola (10236210207)')]</t>
  </si>
  <si>
    <t>//span[contains(text(),'Solara Ravidas Tola (10236210208)')]</t>
  </si>
  <si>
    <t>//span[contains(text(),'Solra Nauaa Bigha (10236210206)')]</t>
  </si>
  <si>
    <t>//span[contains(text(),'Solra Shekh Toli - 2 (10236210223)')]</t>
  </si>
  <si>
    <t>//span[contains(text(),'Daha Bigha (10236210321)')]</t>
  </si>
  <si>
    <t>//span[contains(text(),'Goli (10236210312)')]</t>
  </si>
  <si>
    <t>//span[contains(text(),'Kamaldah (10236210331)')]</t>
  </si>
  <si>
    <t>//span[contains(text(),'Miya Bigha (10236210309)')]</t>
  </si>
  <si>
    <t>//span[contains(text(),'Pachmo (10236210308)')]</t>
  </si>
  <si>
    <t>//span[contains(text(),'Pipra (10236210307)')]</t>
  </si>
  <si>
    <t>//span[contains(text(),'Sevri Nagar (10236210320)')]</t>
  </si>
  <si>
    <t>//span[contains(text(),'Solara Shekh Toli (10236210319)')]</t>
  </si>
  <si>
    <t>//span[contains(text(),'Kasthua Hault (10236210411)')]</t>
  </si>
  <si>
    <t>//span[contains(text(),'Mobarakpur (10236210405)')]</t>
  </si>
  <si>
    <t>//span[contains(text(),'Dhansira (10236210407)')]</t>
  </si>
  <si>
    <t>Sector text</t>
  </si>
  <si>
    <t>//span[contains(text(),'Mobarakpur-2 (10236210230)')]</t>
  </si>
  <si>
    <t>aaaa</t>
  </si>
  <si>
    <t>VHSND</t>
  </si>
  <si>
    <t>Date</t>
  </si>
  <si>
    <t>Home Visit</t>
  </si>
  <si>
    <t>Planned</t>
  </si>
  <si>
    <t>Home visit done</t>
  </si>
  <si>
    <t>Community Based Event</t>
  </si>
  <si>
    <t>Godbharia   Target</t>
  </si>
  <si>
    <t>Godbharia participant from other</t>
  </si>
  <si>
    <t>GodBharai
Date</t>
  </si>
  <si>
    <t>Annaprasan
Date</t>
  </si>
  <si>
    <t>Annarpasan Target</t>
  </si>
  <si>
    <t>Annaprasan for other benf</t>
  </si>
  <si>
    <t>Beneficiary coverage</t>
  </si>
  <si>
    <t>Total male
less than 3 yr</t>
  </si>
  <si>
    <t>Total Female
less than 3 yr</t>
  </si>
  <si>
    <t>sum</t>
  </si>
  <si>
    <t>sum 3yrs</t>
  </si>
  <si>
    <t>Total male
less than 3-6 yr</t>
  </si>
  <si>
    <t>Total Female
less than 3-6 yr</t>
  </si>
  <si>
    <t>male less than 3yr get benefit</t>
  </si>
  <si>
    <t>female less than 3yr get benefit</t>
  </si>
  <si>
    <t>10236210219</t>
  </si>
  <si>
    <t>10236210224</t>
  </si>
  <si>
    <t>10236210208</t>
  </si>
  <si>
    <t>10236210221</t>
  </si>
  <si>
    <t>10236210215</t>
  </si>
  <si>
    <t>10236210207</t>
  </si>
  <si>
    <t>10236210230</t>
  </si>
  <si>
    <t>10236210218</t>
  </si>
  <si>
    <t>10236210225</t>
  </si>
  <si>
    <t>10236210209</t>
  </si>
  <si>
    <t>10236210210</t>
  </si>
  <si>
    <t>10236210223</t>
  </si>
  <si>
    <t>10236210206</t>
  </si>
  <si>
    <t>cbe</t>
  </si>
  <si>
    <t>Anganwadi center name</t>
  </si>
  <si>
    <t>Jamalpur (10236210110)</t>
  </si>
  <si>
    <t>Ramdi (10236210106)</t>
  </si>
  <si>
    <t>Manjhar (10236210101)</t>
  </si>
  <si>
    <t>Salempur (10236210112)</t>
  </si>
  <si>
    <t>Pranpur 2 (10236210126)</t>
  </si>
  <si>
    <t>Amokhar (10236210128)</t>
  </si>
  <si>
    <t>Paraiya Khurd (10236210116)</t>
  </si>
  <si>
    <t>Ubhai (10236210124)</t>
  </si>
  <si>
    <t>Dakhner (10236210111)</t>
  </si>
  <si>
    <t>Ajmatganj 1 (10236210107)</t>
  </si>
  <si>
    <t>Kapasiya (10236210121)</t>
  </si>
  <si>
    <t>Mahmada (10236210132)</t>
  </si>
  <si>
    <t>Manjhiyawan (10236210103)</t>
  </si>
  <si>
    <t>Budh Paraiya (10236210115)</t>
  </si>
  <si>
    <t>Mahadevpur (10236210109)</t>
  </si>
  <si>
    <t>Bichla Bigha-2 (10236210133)</t>
  </si>
  <si>
    <t>Sijua (10236210134)</t>
  </si>
  <si>
    <t>Bisho (10236210114)</t>
  </si>
  <si>
    <t>Sonbarsa (10236210105)</t>
  </si>
  <si>
    <t>Uprahauli (10236210102)</t>
  </si>
  <si>
    <t>Maranchi Dakshini (10236210120)</t>
  </si>
  <si>
    <t>Prabhua (10236210113)</t>
  </si>
  <si>
    <t>Ramna (10236210122)</t>
  </si>
  <si>
    <t>Sungarish (10236210130)</t>
  </si>
  <si>
    <t>Maranchi Uttari (10236210119)</t>
  </si>
  <si>
    <t>Ajmatganj 2 (10236210108)</t>
  </si>
  <si>
    <t>Baburichak (10236210129)</t>
  </si>
  <si>
    <t>Maainpur (10236210125)</t>
  </si>
  <si>
    <t>Banshraj Bigha (10236210117)</t>
  </si>
  <si>
    <t>Khaira (10236210118)</t>
  </si>
  <si>
    <t>Sarvodaynagar (10236210104)</t>
  </si>
  <si>
    <t>Binowa Nagar (10236210123)</t>
  </si>
  <si>
    <t>Sudhani (10236210203)</t>
  </si>
  <si>
    <t>Bagahi (10236210204)</t>
  </si>
  <si>
    <t>Boknari (10236210217)</t>
  </si>
  <si>
    <t>Lodipur (10236210213)</t>
  </si>
  <si>
    <t>Furhariya (10236210219)</t>
  </si>
  <si>
    <t>Koshdihra-2 (10236210224)</t>
  </si>
  <si>
    <t>Ishwarpur (10236210214)</t>
  </si>
  <si>
    <t>Rajoirampur (10236210216)</t>
  </si>
  <si>
    <t>Solara Ravidas Tola (10236210208)</t>
  </si>
  <si>
    <t>Paraiya Khurd (10236210232)</t>
  </si>
  <si>
    <t>Mobarakpur (10236210221)</t>
  </si>
  <si>
    <t>Koshdihra (10236210215)</t>
  </si>
  <si>
    <t>Solara Bhui Tola (10236210207)</t>
  </si>
  <si>
    <t>Lakshman Bigha (10236210227)</t>
  </si>
  <si>
    <t>Mobarakpur-2 (10236210230)</t>
  </si>
  <si>
    <t>Kasthua (10236210218)</t>
  </si>
  <si>
    <t>Pranpur 1 (10236210211)</t>
  </si>
  <si>
    <t>Jhikatia (10236210225)</t>
  </si>
  <si>
    <t>Dhramshala (10236210205)</t>
  </si>
  <si>
    <t>Rajpur (10236210201)</t>
  </si>
  <si>
    <t>Kurmayin 1 (10236210212)</t>
  </si>
  <si>
    <t>Maharajganj (10236210231)</t>
  </si>
  <si>
    <t>Solara Ahir Tola (10236210209)</t>
  </si>
  <si>
    <t>Kashtha (10236210210)</t>
  </si>
  <si>
    <t>Bagahi-2 (10236210228)</t>
  </si>
  <si>
    <t>Solra Shekh Toli - 2 (10236210223)</t>
  </si>
  <si>
    <t>Sohri Bigha (10236210233)</t>
  </si>
  <si>
    <t>Solra Nauaa Bigha (10236210206)</t>
  </si>
  <si>
    <t>Sikandarpur (10236210202)</t>
  </si>
  <si>
    <t>Tandwa (10236210220)</t>
  </si>
  <si>
    <t>Kamaldah (10236210331)</t>
  </si>
  <si>
    <t>Miya Bigha (10236210309)</t>
  </si>
  <si>
    <t>Bagahi Dakshini (10236210314)</t>
  </si>
  <si>
    <t>Itwa Dakshini (10236210315)</t>
  </si>
  <si>
    <t>Baigoman (10236210302)</t>
  </si>
  <si>
    <t>Sevri Nagar (10236210320)</t>
  </si>
  <si>
    <t>Dadpi (10236210316)</t>
  </si>
  <si>
    <t>Solara Shekh Toli (10236210319)</t>
  </si>
  <si>
    <t>Haridaspur (10236210311)</t>
  </si>
  <si>
    <t>Pipra (10236210307)</t>
  </si>
  <si>
    <t>Daha Bigha (10236210321)</t>
  </si>
  <si>
    <t>Boknaridih (10236210332)</t>
  </si>
  <si>
    <t>Punakala 2 (10236210325)</t>
  </si>
  <si>
    <t>Kurmain 2 (10236210324)</t>
  </si>
  <si>
    <t>Goli (10236210312)</t>
  </si>
  <si>
    <t>Pachmo (10236210308)</t>
  </si>
  <si>
    <t>Rampur (10236210328)</t>
  </si>
  <si>
    <t>Haspura (10236210304)</t>
  </si>
  <si>
    <t>Manjhiyawan Harijan Tola (10236210327)</t>
  </si>
  <si>
    <t>Bagahi -2 (10236210329)</t>
  </si>
  <si>
    <t>Dumra (10236210306)</t>
  </si>
  <si>
    <t>Bhairopur (10236210310)</t>
  </si>
  <si>
    <t>Fatehpur (10236210301)</t>
  </si>
  <si>
    <t>Azad Bigha (10236210326)</t>
  </si>
  <si>
    <t>Maniyara (10236210317)</t>
  </si>
  <si>
    <t>Khiri (10236210305)</t>
  </si>
  <si>
    <t>Ajmatganj Harijan Tola (10236210322)</t>
  </si>
  <si>
    <t>Bankepur (10236210318)</t>
  </si>
  <si>
    <t>Punakala 1 (10236210303)</t>
  </si>
  <si>
    <t>Bagahi Uttari (10236210313)</t>
  </si>
  <si>
    <t>Badalchak (10236210323)</t>
  </si>
  <si>
    <t>English (10236210403)</t>
  </si>
  <si>
    <t>Ramdih Bhui Tola (10236210414)</t>
  </si>
  <si>
    <t>Lodhar (10236210435)</t>
  </si>
  <si>
    <t>Kasthua Hault (10236210411)</t>
  </si>
  <si>
    <t>Jiya Bigha (10236210402)</t>
  </si>
  <si>
    <t>Kaudiya (10236210412)</t>
  </si>
  <si>
    <t>Mobarakpur (10236210405)</t>
  </si>
  <si>
    <t>Kajri (10236210413)</t>
  </si>
  <si>
    <t>Itwa Uttari (10236210409)</t>
  </si>
  <si>
    <t>Bandhu Bigha (10236210410)</t>
  </si>
  <si>
    <t>Uprauhuli Bhui Tola (10236210401)</t>
  </si>
  <si>
    <t>Iguni (10236210406)</t>
  </si>
  <si>
    <t>Bacherhiya (10236210420)</t>
  </si>
  <si>
    <t>Gajanpur (10236210416)</t>
  </si>
  <si>
    <t>Tandwa-2 (10236210419)</t>
  </si>
  <si>
    <t>Murgia Bigha (10236210408)</t>
  </si>
  <si>
    <t>Dhansira (10236210407)</t>
  </si>
  <si>
    <t>Rajahari (10236210418)</t>
  </si>
  <si>
    <t>Gadh Paraiya (10236210404)</t>
  </si>
  <si>
    <t>10236210132</t>
  </si>
  <si>
    <t>10236210334</t>
  </si>
  <si>
    <t>10236210211</t>
  </si>
  <si>
    <t>10236210321</t>
  </si>
  <si>
    <t>10236210333</t>
  </si>
  <si>
    <t>10236210312</t>
  </si>
  <si>
    <t>10236210331</t>
  </si>
  <si>
    <t>10236210309</t>
  </si>
  <si>
    <t>10236210308</t>
  </si>
  <si>
    <t>10236210307</t>
  </si>
  <si>
    <t>10236210320</t>
  </si>
  <si>
    <t>10236210319</t>
  </si>
  <si>
    <t>10236210407</t>
  </si>
  <si>
    <t>10236210411</t>
  </si>
  <si>
    <t>10236210405</t>
  </si>
  <si>
    <t>vhsnd</t>
  </si>
  <si>
    <t>Benf</t>
  </si>
  <si>
    <t>07-01-2020</t>
  </si>
  <si>
    <t>19-01-2020</t>
  </si>
  <si>
    <t>06-01-2021</t>
  </si>
  <si>
    <t>17-01-2021</t>
  </si>
  <si>
    <t>22-01-2021</t>
  </si>
  <si>
    <t>15-01-2021</t>
  </si>
  <si>
    <t>08-01-2021</t>
  </si>
  <si>
    <t>27-01-2021</t>
  </si>
  <si>
    <t>23-01-2021</t>
  </si>
  <si>
    <t>11-01-2021</t>
  </si>
  <si>
    <t>25-01-2021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</si>
</sst>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1" x14ac:knownFonts="1">
    <font>
      <sz val="11"/>
      <color theme="1"/>
      <name val="Calibri"/>
      <family val="2"/>
      <scheme val="minor"/>
    </font>
    <font>
      <b/>
      <sz val="11"/>
      <color theme="1"/>
      <name val="Calibri"/>
      <family val="2"/>
      <scheme val="minor"/>
    </font>
    <font>
      <u/>
      <sz val="11"/>
      <color theme="10"/>
      <name val="Calibri"/>
      <family val="2"/>
      <scheme val="minor"/>
    </font>
    <font>
      <b/>
      <sz val="14"/>
      <color theme="1"/>
      <name val="Calibri"/>
      <family val="2"/>
      <scheme val="minor"/>
    </font>
    <font>
      <b/>
      <sz val="11"/>
      <color rgb="FF333333"/>
      <name val="Arial"/>
      <family val="2"/>
    </font>
    <font>
      <b/>
      <sz val="10"/>
      <color rgb="FF333333"/>
      <name val="Arial"/>
      <family val="2"/>
    </font>
    <font>
      <sz val="8"/>
      <color rgb="FF4E4D4D"/>
      <name val="Segoe UI"/>
      <family val="2"/>
    </font>
    <font>
      <sz val="8"/>
      <color rgb="FF9133D4"/>
      <name val="Segoe UI"/>
      <family val="2"/>
    </font>
    <font>
      <sz val="8"/>
      <color rgb="FFC75353"/>
      <name val="Segoe UI"/>
      <family val="2"/>
    </font>
    <font>
      <sz val="8"/>
      <color theme="1"/>
      <name val="Segoe UI"/>
      <family val="2"/>
    </font>
    <font>
      <sz val="8"/>
      <color rgb="FFD05E07"/>
      <name val="Segoe UI"/>
      <family val="2"/>
    </font>
  </fonts>
  <fills count="24">
    <fill>
      <patternFill patternType="none"/>
    </fill>
    <fill>
      <patternFill patternType="gray125"/>
    </fill>
    <fill>
      <patternFill patternType="solid">
        <fgColor rgb="FFFFFF00"/>
        <bgColor indexed="64"/>
      </patternFill>
    </fill>
    <fill>
      <patternFill patternType="solid">
        <fgColor rgb="FFFFC000"/>
        <bgColor indexed="64"/>
      </patternFill>
    </fill>
    <fill>
      <patternFill patternType="solid">
        <fgColor rgb="FF00B0F0"/>
        <bgColor indexed="64"/>
      </patternFill>
    </fill>
    <fill>
      <patternFill patternType="solid">
        <fgColor theme="9" tint="0.39997558519241921"/>
        <bgColor indexed="64"/>
      </patternFill>
    </fill>
    <fill>
      <patternFill patternType="solid">
        <fgColor rgb="FF92D050"/>
        <bgColor indexed="64"/>
      </patternFill>
    </fill>
    <fill>
      <patternFill patternType="solid">
        <fgColor theme="5" tint="-0.249977111117893"/>
        <bgColor indexed="64"/>
      </patternFill>
    </fill>
    <fill>
      <patternFill patternType="solid">
        <fgColor theme="8" tint="0.39997558519241921"/>
        <bgColor indexed="64"/>
      </patternFill>
    </fill>
    <fill>
      <patternFill patternType="solid">
        <fgColor theme="4" tint="0.39997558519241921"/>
        <bgColor indexed="64"/>
      </patternFill>
    </fill>
    <fill>
      <patternFill patternType="solid">
        <fgColor theme="5" tint="0.59999389629810485"/>
        <bgColor indexed="64"/>
      </patternFill>
    </fill>
    <fill>
      <patternFill patternType="solid">
        <fgColor theme="7" tint="0.59999389629810485"/>
        <bgColor indexed="64"/>
      </patternFill>
    </fill>
    <fill>
      <patternFill patternType="solid">
        <fgColor theme="7" tint="0.39997558519241921"/>
        <bgColor indexed="64"/>
      </patternFill>
    </fill>
    <fill>
      <patternFill patternType="solid">
        <fgColor theme="8" tint="0.59999389629810485"/>
        <bgColor indexed="64"/>
      </patternFill>
    </fill>
    <fill>
      <patternFill patternType="solid">
        <fgColor theme="8" tint="-0.249977111117893"/>
        <bgColor indexed="64"/>
      </patternFill>
    </fill>
    <fill>
      <patternFill patternType="solid">
        <fgColor theme="9" tint="0.79998168889431442"/>
        <bgColor indexed="64"/>
      </patternFill>
    </fill>
    <fill>
      <patternFill patternType="solid">
        <fgColor theme="5" tint="0.79998168889431442"/>
        <bgColor indexed="64"/>
      </patternFill>
    </fill>
    <fill>
      <patternFill patternType="solid">
        <fgColor theme="6" tint="0.79998168889431442"/>
        <bgColor indexed="64"/>
      </patternFill>
    </fill>
    <fill>
      <patternFill patternType="solid">
        <fgColor theme="8" tint="0.79998168889431442"/>
        <bgColor indexed="64"/>
      </patternFill>
    </fill>
    <fill>
      <patternFill patternType="solid">
        <fgColor rgb="FF00B050"/>
        <bgColor indexed="64"/>
      </patternFill>
    </fill>
    <fill>
      <patternFill patternType="solid">
        <fgColor theme="4" tint="0.59999389629810485"/>
        <bgColor indexed="64"/>
      </patternFill>
    </fill>
    <fill>
      <patternFill patternType="solid">
        <fgColor theme="5" tint="0.39997558519241921"/>
        <bgColor indexed="64"/>
      </patternFill>
    </fill>
    <fill>
      <patternFill patternType="solid">
        <fgColor theme="9" tint="0.59999389629810485"/>
        <bgColor indexed="64"/>
      </patternFill>
    </fill>
    <fill>
      <patternFill patternType="solid">
        <fgColor rgb="FFFF000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top/>
      <bottom style="thin">
        <color indexed="64"/>
      </bottom>
      <diagonal/>
    </border>
    <border>
      <left/>
      <right/>
      <top/>
      <bottom style="thin">
        <color indexed="64"/>
      </bottom>
      <diagonal/>
    </border>
    <border>
      <left style="medium">
        <color indexed="64"/>
      </left>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top/>
      <bottom/>
      <diagonal/>
    </border>
    <border>
      <left/>
      <right style="medium">
        <color indexed="64"/>
      </right>
      <top/>
      <bottom/>
      <diagonal/>
    </border>
  </borders>
  <cellStyleXfs count="2">
    <xf numFmtId="0" fontId="0" fillId="0" borderId="0"/>
    <xf numFmtId="0" fontId="2" fillId="0" borderId="0" applyNumberFormat="0" applyFill="0" applyBorder="0" applyAlignment="0" applyProtection="0"/>
  </cellStyleXfs>
  <cellXfs count="146">
    <xf numFmtId="0" fontId="0" fillId="0" borderId="0" xfId="0"/>
    <xf numFmtId="0" fontId="3" fillId="2" borderId="1" xfId="0" applyFont="1" applyFill="1" applyBorder="1" applyAlignment="1">
      <alignment horizontal="center" vertical="center" wrapText="1"/>
    </xf>
    <xf numFmtId="0" fontId="3" fillId="2" borderId="1" xfId="0" applyFont="1" applyFill="1" applyBorder="1" applyAlignment="1">
      <alignment horizontal="center" vertical="center"/>
    </xf>
    <xf numFmtId="0" fontId="3" fillId="2" borderId="0" xfId="0" applyFont="1" applyFill="1" applyAlignment="1">
      <alignment horizontal="center" vertical="center" wrapText="1"/>
    </xf>
    <xf numFmtId="0" fontId="3" fillId="2" borderId="0" xfId="0" applyFont="1" applyFill="1" applyAlignment="1">
      <alignment horizontal="center" vertical="center"/>
    </xf>
    <xf numFmtId="0" fontId="3" fillId="0" borderId="0" xfId="0" applyFont="1" applyAlignment="1">
      <alignment horizontal="center" vertical="center"/>
    </xf>
    <xf numFmtId="0" fontId="0" fillId="0" borderId="0" xfId="0" applyAlignment="1">
      <alignment horizontal="center" vertical="center" wrapText="1"/>
    </xf>
    <xf numFmtId="0" fontId="0" fillId="0" borderId="5" xfId="0" applyBorder="1" applyAlignment="1">
      <alignment horizontal="center" vertical="center" wrapText="1"/>
    </xf>
    <xf numFmtId="0" fontId="0" fillId="0" borderId="1" xfId="0" applyBorder="1" applyAlignment="1">
      <alignment horizontal="center" vertical="center" wrapText="1"/>
    </xf>
    <xf numFmtId="0" fontId="1" fillId="2" borderId="1" xfId="0" applyFont="1" applyFill="1" applyBorder="1" applyAlignment="1">
      <alignment horizontal="center"/>
    </xf>
    <xf numFmtId="0" fontId="1" fillId="3" borderId="1" xfId="0" applyFont="1" applyFill="1" applyBorder="1" applyAlignment="1">
      <alignment horizontal="center"/>
    </xf>
    <xf numFmtId="0" fontId="1" fillId="4" borderId="1" xfId="0" applyFont="1" applyFill="1" applyBorder="1" applyAlignment="1">
      <alignment horizontal="center"/>
    </xf>
    <xf numFmtId="0" fontId="0" fillId="2" borderId="5" xfId="0" applyFill="1" applyBorder="1" applyAlignment="1">
      <alignment horizontal="center"/>
    </xf>
    <xf numFmtId="0" fontId="0" fillId="0" borderId="0" xfId="0" applyAlignment="1">
      <alignment horizontal="center"/>
    </xf>
    <xf numFmtId="0" fontId="0" fillId="0" borderId="1" xfId="0" applyBorder="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0" fillId="6" borderId="0" xfId="0" applyFill="1"/>
    <xf numFmtId="0" fontId="0" fillId="0" borderId="1" xfId="0" applyBorder="1"/>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1" xfId="0" applyFont="1" applyBorder="1" applyAlignment="1">
      <alignment horizontal="center" vertical="center" wrapText="1"/>
    </xf>
    <xf numFmtId="0" fontId="0" fillId="6" borderId="1" xfId="0" applyFill="1" applyBorder="1"/>
    <xf numFmtId="0" fontId="0" fillId="2" borderId="1" xfId="0" applyFill="1" applyBorder="1" applyAlignment="1">
      <alignment horizontal="center"/>
    </xf>
    <xf numFmtId="0" fontId="0" fillId="0" borderId="1" xfId="0" applyFill="1" applyBorder="1" applyAlignment="1">
      <alignment horizontal="center" vertical="center"/>
    </xf>
    <xf numFmtId="0" fontId="4" fillId="2" borderId="6" xfId="0" applyFont="1" applyFill="1" applyBorder="1" applyAlignment="1">
      <alignment horizontal="center" vertical="center" wrapText="1"/>
    </xf>
    <xf numFmtId="0" fontId="4" fillId="3" borderId="6" xfId="0" applyFont="1" applyFill="1" applyBorder="1" applyAlignment="1">
      <alignment horizontal="center" vertical="center" wrapText="1"/>
    </xf>
    <xf numFmtId="0" fontId="4" fillId="4" borderId="7" xfId="0" applyFont="1" applyFill="1" applyBorder="1" applyAlignment="1">
      <alignment horizontal="center" vertical="center" wrapText="1"/>
    </xf>
    <xf numFmtId="0" fontId="2" fillId="0" borderId="1" xfId="1" applyBorder="1"/>
    <xf numFmtId="0" fontId="0" fillId="5" borderId="1" xfId="0" applyFill="1" applyBorder="1"/>
    <xf numFmtId="0" fontId="0" fillId="0" borderId="0" xfId="0" applyAlignment="1">
      <alignment wrapText="1"/>
    </xf>
    <xf numFmtId="0" fontId="1" fillId="4" borderId="9" xfId="0" applyFont="1" applyFill="1" applyBorder="1" applyAlignment="1">
      <alignment horizontal="center"/>
    </xf>
    <xf numFmtId="0" fontId="4" fillId="0" borderId="1" xfId="0" applyFont="1" applyFill="1" applyBorder="1" applyAlignment="1">
      <alignment horizontal="center" vertical="center" wrapText="1"/>
    </xf>
    <xf numFmtId="0" fontId="1" fillId="0" borderId="1" xfId="0" applyFont="1" applyFill="1" applyBorder="1" applyAlignment="1">
      <alignment horizontal="center" vertical="center" wrapText="1"/>
    </xf>
    <xf numFmtId="0" fontId="4" fillId="0" borderId="0"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0" fillId="2" borderId="1" xfId="0" applyFill="1" applyBorder="1"/>
    <xf numFmtId="0" fontId="0" fillId="0" borderId="1" xfId="0" applyNumberFormat="1" applyBorder="1"/>
    <xf numFmtId="0" fontId="0" fillId="0" borderId="1" xfId="0" applyBorder="1" applyAlignment="1">
      <alignment vertical="center" wrapText="1"/>
    </xf>
    <xf numFmtId="0" fontId="0" fillId="7" borderId="1" xfId="0" applyFill="1" applyBorder="1" applyAlignment="1">
      <alignment vertical="center" wrapText="1"/>
    </xf>
    <xf numFmtId="0" fontId="0" fillId="8" borderId="1" xfId="0" applyFill="1" applyBorder="1" applyAlignment="1">
      <alignment vertical="center" wrapText="1"/>
    </xf>
    <xf numFmtId="0" fontId="0" fillId="5" borderId="1" xfId="0" applyFill="1" applyBorder="1" applyAlignment="1">
      <alignment vertical="center" wrapText="1"/>
    </xf>
    <xf numFmtId="0" fontId="0" fillId="9" borderId="1" xfId="0" applyFont="1" applyFill="1" applyBorder="1" applyAlignment="1">
      <alignment vertical="center" wrapText="1"/>
    </xf>
    <xf numFmtId="0" fontId="0" fillId="3" borderId="1" xfId="0" applyFill="1" applyBorder="1" applyAlignment="1">
      <alignment vertical="center" wrapText="1"/>
    </xf>
    <xf numFmtId="0" fontId="0" fillId="6" borderId="1" xfId="0" applyFill="1" applyBorder="1" applyAlignment="1">
      <alignment vertical="center" wrapText="1"/>
    </xf>
    <xf numFmtId="0" fontId="0" fillId="0" borderId="0" xfId="0" applyAlignment="1">
      <alignment vertical="center" wrapText="1"/>
    </xf>
    <xf numFmtId="0" fontId="0" fillId="10" borderId="1" xfId="0" applyFill="1" applyBorder="1" applyAlignment="1">
      <alignment vertical="center" wrapText="1"/>
    </xf>
    <xf numFmtId="0" fontId="0" fillId="11" borderId="1" xfId="0" applyFill="1" applyBorder="1" applyAlignment="1">
      <alignment vertical="center" wrapText="1"/>
    </xf>
    <xf numFmtId="0" fontId="0" fillId="12" borderId="1" xfId="0" applyFill="1" applyBorder="1" applyAlignment="1">
      <alignment vertical="center" wrapText="1"/>
    </xf>
    <xf numFmtId="0" fontId="0" fillId="13" borderId="1" xfId="0" applyFill="1" applyBorder="1" applyAlignment="1">
      <alignment vertical="center" wrapText="1"/>
    </xf>
    <xf numFmtId="0" fontId="0" fillId="14" borderId="1" xfId="0" applyFill="1" applyBorder="1" applyAlignment="1">
      <alignment vertical="center" wrapText="1"/>
    </xf>
    <xf numFmtId="0" fontId="0" fillId="15" borderId="1" xfId="0" applyFill="1" applyBorder="1" applyAlignment="1">
      <alignment vertical="center" wrapText="1"/>
    </xf>
    <xf numFmtId="0" fontId="0" fillId="16" borderId="1" xfId="0" applyFill="1" applyBorder="1" applyAlignment="1">
      <alignment vertical="center" wrapText="1"/>
    </xf>
    <xf numFmtId="0" fontId="0" fillId="17" borderId="1" xfId="0" applyFill="1" applyBorder="1" applyAlignment="1">
      <alignment vertical="center" wrapText="1"/>
    </xf>
    <xf numFmtId="0" fontId="0" fillId="18" borderId="1" xfId="0" applyFill="1" applyBorder="1" applyAlignment="1">
      <alignment vertical="center" wrapText="1"/>
    </xf>
    <xf numFmtId="0" fontId="0" fillId="20" borderId="1" xfId="0" applyFill="1" applyBorder="1"/>
    <xf numFmtId="0" fontId="0" fillId="0" borderId="1" xfId="0" applyFill="1" applyBorder="1"/>
    <xf numFmtId="0" fontId="0" fillId="12" borderId="1" xfId="0" applyFill="1" applyBorder="1"/>
    <xf numFmtId="0" fontId="0" fillId="3" borderId="1" xfId="0" applyFill="1" applyBorder="1"/>
    <xf numFmtId="0" fontId="0" fillId="4" borderId="1" xfId="0" applyFill="1" applyBorder="1"/>
    <xf numFmtId="0" fontId="6" fillId="0" borderId="0" xfId="0" applyFont="1"/>
    <xf numFmtId="0" fontId="0" fillId="21" borderId="1" xfId="0" applyFill="1" applyBorder="1" applyAlignment="1">
      <alignment vertical="center" wrapText="1"/>
    </xf>
    <xf numFmtId="0" fontId="6" fillId="0" borderId="1" xfId="0" applyFont="1" applyBorder="1"/>
    <xf numFmtId="0" fontId="0" fillId="21" borderId="1" xfId="0" applyFill="1" applyBorder="1"/>
    <xf numFmtId="49" fontId="0" fillId="21" borderId="1" xfId="0" applyNumberFormat="1" applyFill="1" applyBorder="1"/>
    <xf numFmtId="15" fontId="0" fillId="0" borderId="0" xfId="0" applyNumberFormat="1"/>
    <xf numFmtId="15" fontId="0" fillId="0" borderId="0" xfId="0" applyNumberFormat="1" applyAlignment="1">
      <alignment vertical="center" wrapText="1"/>
    </xf>
    <xf numFmtId="0" fontId="0" fillId="22" borderId="0" xfId="0" applyFill="1" applyAlignment="1">
      <alignment vertical="center" wrapText="1"/>
    </xf>
    <xf numFmtId="0" fontId="0" fillId="22" borderId="0" xfId="0" applyFill="1"/>
    <xf numFmtId="0" fontId="0" fillId="8" borderId="1" xfId="0" applyFill="1" applyBorder="1"/>
    <xf numFmtId="49" fontId="0" fillId="8" borderId="1" xfId="0" applyNumberFormat="1" applyFill="1" applyBorder="1"/>
    <xf numFmtId="0" fontId="0" fillId="10" borderId="1" xfId="0" applyFill="1" applyBorder="1"/>
    <xf numFmtId="0" fontId="0" fillId="11" borderId="1" xfId="0" applyFill="1" applyBorder="1"/>
    <xf numFmtId="0" fontId="0" fillId="9" borderId="1" xfId="0" applyFill="1" applyBorder="1" applyAlignment="1">
      <alignment vertical="center" wrapText="1"/>
    </xf>
    <xf numFmtId="0" fontId="0" fillId="9" borderId="1" xfId="0" applyFill="1" applyBorder="1"/>
    <xf numFmtId="0" fontId="0" fillId="13" borderId="0" xfId="0" applyFill="1"/>
    <xf numFmtId="0" fontId="0" fillId="0" borderId="9" xfId="0" applyBorder="1" applyAlignment="1">
      <alignment vertical="center" wrapText="1"/>
    </xf>
    <xf numFmtId="0" fontId="0" fillId="0" borderId="9" xfId="0" applyBorder="1"/>
    <xf numFmtId="0" fontId="0" fillId="13" borderId="1" xfId="0" applyFill="1" applyBorder="1"/>
    <xf numFmtId="0" fontId="0" fillId="13" borderId="9" xfId="0" applyFill="1" applyBorder="1" applyAlignment="1">
      <alignment vertical="center" wrapText="1"/>
    </xf>
    <xf numFmtId="0" fontId="0" fillId="13" borderId="9" xfId="0" applyNumberFormat="1" applyFill="1" applyBorder="1"/>
    <xf numFmtId="0" fontId="0" fillId="13" borderId="9" xfId="0" applyFill="1" applyBorder="1"/>
    <xf numFmtId="1" fontId="0" fillId="0" borderId="9" xfId="0" quotePrefix="1" applyNumberFormat="1" applyBorder="1"/>
    <xf numFmtId="49" fontId="0" fillId="0" borderId="9" xfId="0" quotePrefix="1" applyNumberFormat="1" applyBorder="1"/>
    <xf numFmtId="0" fontId="0" fillId="23" borderId="1" xfId="0" applyFill="1" applyBorder="1"/>
    <xf numFmtId="0" fontId="1" fillId="0" borderId="9" xfId="0" applyFont="1" applyFill="1" applyBorder="1" applyAlignment="1">
      <alignment horizontal="center" vertical="center" wrapText="1"/>
    </xf>
    <xf numFmtId="0" fontId="1" fillId="0" borderId="11" xfId="0" applyFont="1" applyFill="1" applyBorder="1" applyAlignment="1">
      <alignment horizontal="center" vertical="center" wrapText="1"/>
    </xf>
    <xf numFmtId="0" fontId="1" fillId="0" borderId="10" xfId="0" applyFont="1" applyFill="1" applyBorder="1" applyAlignment="1">
      <alignment horizontal="center" vertical="center" wrapText="1"/>
    </xf>
    <xf numFmtId="0" fontId="1" fillId="0" borderId="1" xfId="0" applyFont="1" applyBorder="1" applyAlignment="1">
      <alignment horizontal="center"/>
    </xf>
    <xf numFmtId="0" fontId="1" fillId="4" borderId="9" xfId="0" applyFont="1" applyFill="1" applyBorder="1" applyAlignment="1">
      <alignment horizontal="center" vertical="center" wrapText="1"/>
    </xf>
    <xf numFmtId="0" fontId="1" fillId="4" borderId="1" xfId="0" applyFont="1" applyFill="1" applyBorder="1" applyAlignment="1">
      <alignment horizontal="center" vertical="center" wrapText="1"/>
    </xf>
    <xf numFmtId="0" fontId="1" fillId="0" borderId="8" xfId="0" applyFont="1" applyBorder="1" applyAlignment="1">
      <alignment horizontal="center"/>
    </xf>
    <xf numFmtId="0" fontId="1" fillId="0" borderId="6" xfId="0" applyFont="1" applyBorder="1" applyAlignment="1">
      <alignment horizontal="center"/>
    </xf>
    <xf numFmtId="0" fontId="1" fillId="2"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5" fillId="0" borderId="4" xfId="0" applyFont="1" applyBorder="1" applyAlignment="1">
      <alignment horizontal="center" vertical="center" wrapText="1"/>
    </xf>
    <xf numFmtId="0" fontId="5" fillId="0" borderId="3" xfId="0" applyFont="1" applyBorder="1" applyAlignment="1">
      <alignment horizontal="center" vertical="center" wrapText="1"/>
    </xf>
    <xf numFmtId="0" fontId="3" fillId="0" borderId="0" xfId="0" applyFont="1" applyAlignment="1">
      <alignment horizontal="center" vertical="center"/>
    </xf>
    <xf numFmtId="0" fontId="4" fillId="2"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4" fillId="4" borderId="3" xfId="0" applyFont="1" applyFill="1" applyBorder="1" applyAlignment="1">
      <alignment horizontal="center" vertical="center" wrapText="1"/>
    </xf>
    <xf numFmtId="0" fontId="4" fillId="0" borderId="12" xfId="0" applyFont="1" applyFill="1" applyBorder="1" applyAlignment="1">
      <alignment horizontal="left" vertical="center" wrapText="1"/>
    </xf>
    <xf numFmtId="0" fontId="4" fillId="0" borderId="0" xfId="0" applyFont="1" applyFill="1" applyBorder="1" applyAlignment="1">
      <alignment horizontal="left" vertical="center" wrapText="1"/>
    </xf>
    <xf numFmtId="0" fontId="4" fillId="0" borderId="13" xfId="0" applyFont="1" applyFill="1" applyBorder="1" applyAlignment="1">
      <alignment horizontal="left" vertical="center" wrapText="1"/>
    </xf>
    <xf numFmtId="0" fontId="5" fillId="0" borderId="1" xfId="0" applyFont="1" applyBorder="1" applyAlignment="1">
      <alignment horizontal="center" vertical="center" wrapText="1"/>
    </xf>
    <xf numFmtId="0" fontId="3" fillId="0" borderId="1" xfId="0" applyFont="1" applyBorder="1" applyAlignment="1">
      <alignment horizontal="center" vertical="center"/>
    </xf>
    <xf numFmtId="0" fontId="4" fillId="4" borderId="1" xfId="0" applyFont="1" applyFill="1" applyBorder="1" applyAlignment="1">
      <alignment horizontal="center" vertical="center" wrapText="1"/>
    </xf>
    <xf numFmtId="0" fontId="1" fillId="0" borderId="5" xfId="0" applyFont="1" applyBorder="1" applyAlignment="1">
      <alignment horizontal="center"/>
    </xf>
    <xf numFmtId="0" fontId="0" fillId="7" borderId="1" xfId="0" applyFill="1" applyBorder="1" applyAlignment="1">
      <alignment horizontal="center"/>
    </xf>
    <xf numFmtId="0" fontId="0" fillId="8" borderId="1" xfId="0" applyFill="1" applyBorder="1" applyAlignment="1">
      <alignment horizontal="center" wrapText="1"/>
    </xf>
    <xf numFmtId="0" fontId="0" fillId="5" borderId="1" xfId="0" applyFill="1" applyBorder="1" applyAlignment="1">
      <alignment horizontal="center" wrapText="1"/>
    </xf>
    <xf numFmtId="0" fontId="0" fillId="9" borderId="1" xfId="0" applyFill="1" applyBorder="1" applyAlignment="1">
      <alignment horizontal="center" wrapText="1"/>
    </xf>
    <xf numFmtId="0" fontId="0" fillId="3" borderId="1" xfId="0" applyFill="1" applyBorder="1" applyAlignment="1">
      <alignment horizontal="center"/>
    </xf>
    <xf numFmtId="0" fontId="1" fillId="6" borderId="1" xfId="0" applyFont="1" applyFill="1" applyBorder="1" applyAlignment="1">
      <alignment horizontal="center"/>
    </xf>
    <xf numFmtId="0" fontId="0" fillId="0" borderId="1" xfId="0" applyBorder="1" applyAlignment="1">
      <alignment horizontal="center"/>
    </xf>
    <xf numFmtId="0" fontId="0" fillId="22" borderId="12" xfId="0" applyFill="1" applyBorder="1" applyAlignment="1">
      <alignment horizontal="center"/>
    </xf>
    <xf numFmtId="0" fontId="0" fillId="22" borderId="0" xfId="0" applyFill="1" applyAlignment="1">
      <alignment horizontal="center"/>
    </xf>
    <xf numFmtId="0" fontId="0" fillId="8" borderId="1" xfId="0" applyFill="1" applyBorder="1" applyAlignment="1">
      <alignment horizontal="center"/>
    </xf>
    <xf numFmtId="0" fontId="0" fillId="0" borderId="12" xfId="0" applyBorder="1" applyAlignment="1">
      <alignment horizontal="center"/>
    </xf>
    <xf numFmtId="0" fontId="0" fillId="0" borderId="0" xfId="0" applyAlignment="1">
      <alignment horizontal="center"/>
    </xf>
    <xf numFmtId="0" fontId="0" fillId="21" borderId="1" xfId="0" applyFill="1" applyBorder="1" applyAlignment="1">
      <alignment horizontal="center"/>
    </xf>
    <xf numFmtId="0" fontId="0" fillId="19" borderId="1" xfId="0" applyFill="1" applyBorder="1" applyAlignment="1">
      <alignment horizontal="center"/>
    </xf>
    <xf numFmtId="0" fontId="0" fillId="13" borderId="3" xfId="0" applyFill="1" applyBorder="1" applyAlignment="1">
      <alignment horizontal="center"/>
    </xf>
    <xf numFmtId="0" fontId="0" fillId="13" borderId="1" xfId="0" applyFill="1" applyBorder="1" applyAlignment="1">
      <alignment horizontal="center"/>
    </xf>
    <xf numFmtId="0" fontId="1" fillId="6" borderId="9" xfId="0" applyFont="1" applyFill="1" applyBorder="1" applyAlignment="1">
      <alignment horizontal="center"/>
    </xf>
    <xf numFmtId="0" fontId="1" fillId="6" borderId="11" xfId="0" applyFont="1" applyFill="1" applyBorder="1" applyAlignment="1">
      <alignment horizontal="center"/>
    </xf>
    <xf numFmtId="0" fontId="1" fillId="6" borderId="10" xfId="0" applyFont="1" applyFill="1" applyBorder="1" applyAlignment="1">
      <alignment horizontal="center"/>
    </xf>
    <xf numFmtId="0" fontId="0" fillId="8" borderId="9" xfId="0" applyFill="1" applyBorder="1" applyAlignment="1">
      <alignment horizontal="center" wrapText="1"/>
    </xf>
    <xf numFmtId="0" fontId="0" fillId="8" borderId="11" xfId="0" applyFill="1" applyBorder="1" applyAlignment="1">
      <alignment horizontal="center" wrapText="1"/>
    </xf>
    <xf numFmtId="0" fontId="0" fillId="8" borderId="10" xfId="0" applyFill="1" applyBorder="1" applyAlignment="1">
      <alignment horizontal="center" wrapText="1"/>
    </xf>
    <xf numFmtId="0" fontId="0" fillId="5" borderId="9" xfId="0" applyFill="1" applyBorder="1" applyAlignment="1">
      <alignment horizontal="center" wrapText="1"/>
    </xf>
    <xf numFmtId="0" fontId="0" fillId="5" borderId="11" xfId="0" applyFill="1" applyBorder="1" applyAlignment="1">
      <alignment horizontal="center" wrapText="1"/>
    </xf>
    <xf numFmtId="0" fontId="0" fillId="5" borderId="10" xfId="0" applyFill="1" applyBorder="1" applyAlignment="1">
      <alignment horizontal="center" wrapText="1"/>
    </xf>
    <xf numFmtId="0" fontId="0" fillId="9" borderId="9" xfId="0" applyFill="1" applyBorder="1" applyAlignment="1">
      <alignment horizontal="center" wrapText="1"/>
    </xf>
    <xf numFmtId="0" fontId="0" fillId="9" borderId="11" xfId="0" applyFill="1" applyBorder="1" applyAlignment="1">
      <alignment horizontal="center" wrapText="1"/>
    </xf>
    <xf numFmtId="0" fontId="0" fillId="9" borderId="10" xfId="0" applyFill="1" applyBorder="1" applyAlignment="1">
      <alignment horizontal="center" wrapText="1"/>
    </xf>
    <xf numFmtId="0" fontId="0" fillId="3" borderId="9" xfId="0" applyFill="1" applyBorder="1" applyAlignment="1">
      <alignment horizontal="center"/>
    </xf>
    <xf numFmtId="0" fontId="0" fillId="3" borderId="11" xfId="0" applyFill="1" applyBorder="1" applyAlignment="1">
      <alignment horizontal="center"/>
    </xf>
    <xf numFmtId="0" fontId="0" fillId="3" borderId="10" xfId="0" applyFill="1" applyBorder="1" applyAlignment="1">
      <alignment horizontal="center"/>
    </xf>
    <xf numFmtId="0" fontId="0" fillId="0" borderId="9" xfId="0" applyBorder="1" applyAlignment="1">
      <alignment horizontal="center"/>
    </xf>
    <xf numFmtId="0" fontId="0" fillId="0" borderId="11" xfId="0" applyBorder="1" applyAlignment="1">
      <alignment horizontal="center"/>
    </xf>
    <xf numFmtId="0" fontId="0" fillId="0" borderId="10" xfId="0" applyBorder="1" applyAlignment="1">
      <alignment horizontal="center"/>
    </xf>
    <xf numFmtId="0" fontId="0" fillId="19" borderId="9" xfId="0" applyFill="1" applyBorder="1" applyAlignment="1">
      <alignment horizontal="center"/>
    </xf>
    <xf numFmtId="0" fontId="0" fillId="19" borderId="11" xfId="0" applyFill="1" applyBorder="1" applyAlignment="1">
      <alignment horizontal="center"/>
    </xf>
    <xf numFmtId="0" fontId="0" fillId="19" borderId="10" xfId="0" applyFill="1" applyBorder="1" applyAlignment="1">
      <alignment horizontal="center"/>
    </xf>
  </cellXfs>
  <cellStyles count="2">
    <cellStyle name="Hyperlink" xfId="1" builtinId="8"/>
    <cellStyle name="Normal" xfId="0" builtinId="0"/>
  </cellStyles>
  <dxfs count="4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solid">
          <fgColor rgb="FF92D050"/>
          <bgColor rgb="FF000000"/>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sharedStrings" Target="sharedString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anuragkumar/Library/Containers/com.microsoft.Excel/Data/Documents/H:\Medha\mpr%20upload%20format\icdsMPRxxx.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G:/Medha/mpr%20upload%20format/icdsMPRxxx.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Administrator/Downloads/AWC%20immunization%20Date%20(Responses).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4"/>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1"/>
      <sheetName val="Sheet4"/>
      <sheetName val="1"/>
      <sheetName val="2"/>
      <sheetName val="3"/>
      <sheetName val="4"/>
      <sheetName val="5"/>
      <sheetName val="6"/>
      <sheetName val="7"/>
      <sheetName val="8"/>
      <sheetName val="9"/>
      <sheetName val="10"/>
      <sheetName val="11"/>
      <sheetName val="12"/>
      <sheetName val="13"/>
      <sheetName val="14"/>
      <sheetName val="15"/>
      <sheetName val="16"/>
      <sheetName val="17"/>
      <sheetName val="18"/>
      <sheetName val="19"/>
      <sheetName val="20"/>
      <sheetName val="21"/>
      <sheetName val="22"/>
      <sheetName val="23"/>
      <sheetName val="24"/>
      <sheetName val="25"/>
      <sheetName val="26"/>
      <sheetName val="27"/>
      <sheetName val="28"/>
      <sheetName val="29"/>
      <sheetName val="30"/>
      <sheetName val="31"/>
      <sheetName val="32"/>
      <sheetName val="33"/>
      <sheetName val="34"/>
      <sheetName val="35"/>
      <sheetName val="36"/>
      <sheetName val="37"/>
      <sheetName val="38"/>
      <sheetName val="39"/>
      <sheetName val="40"/>
    </sheetNames>
    <sheetDataSet>
      <sheetData sheetId="0" refreshError="1"/>
      <sheetData sheetId="1" refreshError="1"/>
      <sheetData sheetId="2" refreshError="1">
        <row r="16">
          <cell r="C16"/>
        </row>
        <row r="29">
          <cell r="C29">
            <v>1</v>
          </cell>
          <cell r="D29">
            <v>2</v>
          </cell>
          <cell r="E29">
            <v>3</v>
          </cell>
          <cell r="F29">
            <v>4</v>
          </cell>
        </row>
        <row r="30">
          <cell r="C30">
            <v>5</v>
          </cell>
          <cell r="D30">
            <v>6</v>
          </cell>
          <cell r="E30">
            <v>7</v>
          </cell>
          <cell r="F30">
            <v>8</v>
          </cell>
        </row>
        <row r="31">
          <cell r="C31">
            <v>9</v>
          </cell>
          <cell r="D31">
            <v>10</v>
          </cell>
          <cell r="E31">
            <v>11</v>
          </cell>
          <cell r="F31">
            <v>12</v>
          </cell>
        </row>
      </sheetData>
      <sheetData sheetId="3" refreshError="1">
        <row r="6">
          <cell r="C6" t="str">
            <v>2A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4" refreshError="1">
        <row r="6">
          <cell r="C6" t="str">
            <v>3A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5" refreshError="1">
        <row r="6">
          <cell r="C6" t="str">
            <v>4A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6" refreshError="1">
        <row r="6">
          <cell r="C6" t="str">
            <v>5A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7" refreshError="1">
        <row r="6">
          <cell r="C6" t="str">
            <v>6A</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8"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9"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0"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1"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2"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3" refreshError="1">
        <row r="6">
          <cell r="C6">
            <v>15</v>
          </cell>
        </row>
        <row r="19">
          <cell r="C19">
            <v>1</v>
          </cell>
          <cell r="D19">
            <v>2</v>
          </cell>
          <cell r="E19">
            <v>3</v>
          </cell>
          <cell r="F19">
            <v>4</v>
          </cell>
        </row>
        <row r="20">
          <cell r="C20">
            <v>5</v>
          </cell>
          <cell r="D20">
            <v>6</v>
          </cell>
          <cell r="E20">
            <v>7</v>
          </cell>
          <cell r="F20">
            <v>8</v>
          </cell>
        </row>
        <row r="21">
          <cell r="C21">
            <v>9</v>
          </cell>
          <cell r="D21">
            <v>10</v>
          </cell>
          <cell r="E21">
            <v>11</v>
          </cell>
          <cell r="F21">
            <v>12</v>
          </cell>
        </row>
      </sheetData>
      <sheetData sheetId="14" refreshError="1"/>
      <sheetData sheetId="15" refreshError="1"/>
      <sheetData sheetId="16" refreshError="1"/>
      <sheetData sheetId="17" refreshError="1"/>
      <sheetData sheetId="18" refreshError="1"/>
      <sheetData sheetId="19" refreshError="1"/>
      <sheetData sheetId="20" refreshError="1"/>
      <sheetData sheetId="21" refreshError="1"/>
      <sheetData sheetId="22" refreshError="1"/>
      <sheetData sheetId="23" refreshError="1"/>
      <sheetData sheetId="24" refreshError="1"/>
      <sheetData sheetId="25" refreshError="1"/>
      <sheetData sheetId="26" refreshError="1"/>
      <sheetData sheetId="27" refreshError="1"/>
      <sheetData sheetId="28" refreshError="1"/>
      <sheetData sheetId="29" refreshError="1"/>
      <sheetData sheetId="30" refreshError="1"/>
      <sheetData sheetId="31" refreshError="1"/>
      <sheetData sheetId="32" refreshError="1"/>
      <sheetData sheetId="33" refreshError="1"/>
      <sheetData sheetId="34" refreshError="1"/>
      <sheetData sheetId="35" refreshError="1"/>
      <sheetData sheetId="36" refreshError="1"/>
      <sheetData sheetId="37" refreshError="1"/>
      <sheetData sheetId="38" refreshError="1"/>
      <sheetData sheetId="39" refreshError="1"/>
      <sheetData sheetId="40" refreshError="1"/>
      <sheetData sheetId="4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Form responses 1"/>
    </sheetNames>
    <sheetDataSet>
      <sheetData sheetId="0">
        <row r="2">
          <cell r="B2">
            <v>110</v>
          </cell>
          <cell r="C2" t="str">
            <v>Sec1_110_Mobarakpur-2</v>
          </cell>
          <cell r="D2">
            <v>44163</v>
          </cell>
        </row>
        <row r="3">
          <cell r="B3">
            <v>107</v>
          </cell>
          <cell r="C3" t="str">
            <v>Sec2_107_Koshdihra-2</v>
          </cell>
          <cell r="D3">
            <v>44147</v>
          </cell>
        </row>
        <row r="4">
          <cell r="B4">
            <v>108</v>
          </cell>
          <cell r="C4" t="str">
            <v>Sec2_108_Jhikatia</v>
          </cell>
          <cell r="D4">
            <v>44160</v>
          </cell>
        </row>
        <row r="5">
          <cell r="B5">
            <v>109</v>
          </cell>
          <cell r="C5" t="str">
            <v>Sec2_109_PANDIT BIGHA</v>
          </cell>
          <cell r="D5">
            <v>44161</v>
          </cell>
        </row>
        <row r="6">
          <cell r="B6">
            <v>33</v>
          </cell>
          <cell r="C6" t="str">
            <v>Sec2_33_Solra nauaa bigha</v>
          </cell>
          <cell r="D6">
            <v>44141</v>
          </cell>
        </row>
        <row r="7">
          <cell r="B7">
            <v>34</v>
          </cell>
          <cell r="C7" t="str">
            <v>Sec2_34_Solara bhui tola</v>
          </cell>
          <cell r="D7">
            <v>44170</v>
          </cell>
        </row>
        <row r="8">
          <cell r="B8">
            <v>36</v>
          </cell>
          <cell r="C8" t="str">
            <v>Sec2_36_Solara ahir tola</v>
          </cell>
          <cell r="D8">
            <v>44139</v>
          </cell>
        </row>
        <row r="9">
          <cell r="B9">
            <v>37</v>
          </cell>
          <cell r="C9" t="str">
            <v>Sec2_37_Kashtha</v>
          </cell>
          <cell r="D9">
            <v>44161</v>
          </cell>
        </row>
        <row r="10">
          <cell r="B10">
            <v>38</v>
          </cell>
          <cell r="C10" t="str">
            <v>Sec2_38_Pranpur 1</v>
          </cell>
          <cell r="D10" t="str">
            <v>11/18/0020</v>
          </cell>
        </row>
        <row r="11">
          <cell r="B11">
            <v>42</v>
          </cell>
          <cell r="C11" t="str">
            <v>Sec2_42_Koshdihra</v>
          </cell>
          <cell r="D11">
            <v>44147</v>
          </cell>
        </row>
        <row r="12">
          <cell r="B12">
            <v>48</v>
          </cell>
          <cell r="C12" t="str">
            <v>Sec2_48_Mobarakpur</v>
          </cell>
          <cell r="D12">
            <v>44163</v>
          </cell>
        </row>
        <row r="13">
          <cell r="B13">
            <v>56</v>
          </cell>
          <cell r="C13" t="str">
            <v>Sec3_56_Pachmo</v>
          </cell>
          <cell r="D13">
            <v>44162</v>
          </cell>
        </row>
        <row r="14">
          <cell r="B14">
            <v>68</v>
          </cell>
          <cell r="C14" t="str">
            <v>Sec3_68_Sevri nagar</v>
          </cell>
          <cell r="D14">
            <v>44146</v>
          </cell>
        </row>
        <row r="15">
          <cell r="B15">
            <v>69</v>
          </cell>
          <cell r="C15" t="str">
            <v>Sec3_69_Daha bigha</v>
          </cell>
          <cell r="D15">
            <v>44162</v>
          </cell>
        </row>
      </sheetData>
    </sheetDataSet>
  </externalBook>
</externalLink>
</file>

<file path=xl/persons/person.xml><?xml version="1.0" encoding="utf-8"?>
<personList xmlns="http://schemas.microsoft.com/office/spreadsheetml/2018/threadedcomments" xmlns:x="http://schemas.openxmlformats.org/spreadsheetml/2006/main">
  <person displayName="ANURAG KUMAR" id="{8B631817-C126-498A-84E3-99895881B82A}" userId="cc39f47950c5b87b"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CG4" dT="2020-07-05T05:58:19.13" personId="{8B631817-C126-498A-84E3-99895881B82A}" id="{E5EDD417-40A8-4996-9660-78FF8ABB5548}">
    <text>was vhsnd conducted</text>
  </threadedComment>
  <threadedComment ref="CH4" dT="2020-07-05T05:58:57.50" personId="{8B631817-C126-498A-84E3-99895881B82A}" id="{792B3171-6F01-4629-9B1F-08A5F808B478}">
    <text>Did AW-Worker present During VHSND?</text>
  </threadedComment>
  <threadedComment ref="CI4" dT="2020-07-05T06:00:33.43" personId="{8B631817-C126-498A-84E3-99895881B82A}" id="{6A8F1037-E75A-4B8A-BF1F-B73A8A6363D7}">
    <text>Did village leaders/VHSND members participate?</text>
  </threadedComment>
  <threadedComment ref="CL4" dT="2020-07-05T06:01:49.10" personId="{8B631817-C126-498A-84E3-99895881B82A}" id="{C29D8814-5875-480F-87D8-3A829CE7312D}">
    <text>Construction of AWC Building under</text>
  </threadedComment>
  <threadedComment ref="CM4" dT="2020-07-05T06:01:28.84" personId="{8B631817-C126-498A-84E3-99895881B82A}" id="{0CCAD48C-DC80-454A-AE88-585B5C8AD15F}">
    <text>ECCE DAY</text>
  </threadedComment>
  <threadedComment ref="CN4" dT="2020-07-05T06:04:23.15" personId="{8B631817-C126-498A-84E3-99895881B82A}" id="{5BE74759-FF85-4C56-A05A-C139C30203C2}">
    <text>Vitamin A supplements administrered?</text>
  </threadedComment>
  <threadedComment ref="CO4" dT="2020-07-05T06:02:26.79" personId="{8B631817-C126-498A-84E3-99895881B82A}" id="{F8BF28AA-EEF0-4154-B572-19D27FFC22E6}">
    <text>No. of Children given deworming tablet [Children:1-2 yrs-half tablet; 2-19 yrs -1 tablet]</text>
  </threadedComment>
  <threadedComment ref="CP4" dT="2020-07-05T06:11:42.11" personId="{8B631817-C126-498A-84E3-99895881B82A}" id="{193B0F1E-FE09-43E0-95F0-39DD0C6097D8}">
    <text>No. of Children given deworming tablet [Children:1-2 yrs-half tablet; 2-19 yrs -1 tablet]</text>
  </threadedComment>
  <threadedComment ref="CS4" dT="2020-07-05T06:15:11.39" personId="{8B631817-C126-498A-84E3-99895881B82A}" id="{320E1C66-4EA2-4675-BAD4-F41D43101BE4}">
    <text>No of Pre school Children - In AWC</text>
  </threadedComment>
  <threadedComment ref="CT4" dT="2020-07-05T06:15:37.50" personId="{8B631817-C126-498A-84E3-99895881B82A}" id="{5BA58D66-31C2-4280-9422-A6ED3E162632}">
    <text>Enrolled &amp; Migrated to Primary School</text>
  </threadedComment>
</ThreadedComments>
</file>

<file path=xl/threadedComments/threadedComment2.xml><?xml version="1.0" encoding="utf-8"?>
<ThreadedComments xmlns="http://schemas.microsoft.com/office/spreadsheetml/2018/threadedcomments" xmlns:x="http://schemas.openxmlformats.org/spreadsheetml/2006/main">
  <threadedComment ref="CG4" dT="2020-07-05T05:58:19.13" personId="{8B631817-C126-498A-84E3-99895881B82A}" id="{1A5A8669-0467-45FB-8AB4-F740B5146E81}">
    <text>was vhsnd conducted</text>
  </threadedComment>
  <threadedComment ref="CH4" dT="2020-07-05T05:58:57.50" personId="{8B631817-C126-498A-84E3-99895881B82A}" id="{60EE1427-B2DA-47FD-84C2-F6C616B53CBB}">
    <text>Did AW-Worker present During VHSND?</text>
  </threadedComment>
  <threadedComment ref="CI4" dT="2020-07-05T06:00:33.43" personId="{8B631817-C126-498A-84E3-99895881B82A}" id="{E62B574D-0DC3-4A23-B332-05DEB33274CC}">
    <text>Did village leaders/VHSND members participate?</text>
  </threadedComment>
  <threadedComment ref="CL4" dT="2020-07-05T06:01:49.10" personId="{8B631817-C126-498A-84E3-99895881B82A}" id="{463C833A-6C7E-49CF-B069-1918F83C1613}">
    <text>Construction of AWC Building under</text>
  </threadedComment>
  <threadedComment ref="CM4" dT="2020-07-05T06:01:28.84" personId="{8B631817-C126-498A-84E3-99895881B82A}" id="{E6808856-EE4A-4D17-9766-4A1B5FD2BDE7}">
    <text>ECCE DAY</text>
  </threadedComment>
  <threadedComment ref="CN4" dT="2020-07-05T06:04:23.15" personId="{8B631817-C126-498A-84E3-99895881B82A}" id="{9F939E1E-AEF3-49AA-B7BC-CB2630B6919E}">
    <text>Vitamin A supplements administrered?</text>
  </threadedComment>
  <threadedComment ref="CO4" dT="2020-07-05T06:02:26.79" personId="{8B631817-C126-498A-84E3-99895881B82A}" id="{B6361900-0B7A-48B6-8F6E-3046F401AFD2}">
    <text>No. of Children given deworming tablet [Children:1-2 yrs-half tablet; 2-19 yrs -1 tablet]</text>
  </threadedComment>
  <threadedComment ref="CP4" dT="2020-07-05T06:11:42.11" personId="{8B631817-C126-498A-84E3-99895881B82A}" id="{408A630A-70C8-4133-A152-77DFB7CEDDEE}">
    <text>No. of Children given deworming tablet [Children:1-2 yrs-half tablet; 2-19 yrs -1 tablet]</text>
  </threadedComment>
  <threadedComment ref="CS4" dT="2020-07-05T06:15:11.39" personId="{8B631817-C126-498A-84E3-99895881B82A}" id="{A524A7FC-59AD-4CA2-A73F-1DA1B2768D07}">
    <text>No of Pre school Children - In AWC</text>
  </threadedComment>
  <threadedComment ref="CT4" dT="2020-07-05T06:15:37.50" personId="{8B631817-C126-498A-84E3-99895881B82A}" id="{B6FFE701-135D-42E8-855D-9C47C1C85480}">
    <text>Enrolled &amp; Migrated to Primary School</text>
  </threadedComment>
</ThreadedComments>
</file>

<file path=xl/threadedComments/threadedComment3.xml><?xml version="1.0" encoding="utf-8"?>
<ThreadedComments xmlns="http://schemas.microsoft.com/office/spreadsheetml/2018/threadedcomments" xmlns:x="http://schemas.openxmlformats.org/spreadsheetml/2006/main">
  <threadedComment ref="CG4" dT="2020-07-05T05:58:19.13" personId="{8B631817-C126-498A-84E3-99895881B82A}" id="{9203550E-BC70-4E5E-B0B6-43155B5EC229}">
    <text>was vhsnd conducted</text>
  </threadedComment>
  <threadedComment ref="CH4" dT="2020-07-05T05:58:57.50" personId="{8B631817-C126-498A-84E3-99895881B82A}" id="{3B162A93-7927-4D0E-AD86-FE0D9B1CE153}">
    <text>Did AW-Worker present During VHSND?</text>
  </threadedComment>
  <threadedComment ref="CI4" dT="2020-07-05T06:00:33.43" personId="{8B631817-C126-498A-84E3-99895881B82A}" id="{EDBAC933-8723-426A-8330-489B0D028537}">
    <text>Did village leaders/VHSND members participate?</text>
  </threadedComment>
  <threadedComment ref="CL4" dT="2020-07-05T06:01:49.10" personId="{8B631817-C126-498A-84E3-99895881B82A}" id="{9F8863CB-C6C7-4019-B902-704C6D978074}">
    <text>Construction of AWC Building under</text>
  </threadedComment>
  <threadedComment ref="CM4" dT="2020-07-05T06:01:28.84" personId="{8B631817-C126-498A-84E3-99895881B82A}" id="{7EC64341-39BE-4F8E-98DE-0D534920E2E0}">
    <text>ECCE DAY</text>
  </threadedComment>
  <threadedComment ref="CN4" dT="2020-07-05T06:04:23.15" personId="{8B631817-C126-498A-84E3-99895881B82A}" id="{500AEB1F-E8C5-4B27-8979-2686EE478E9F}">
    <text>Vitamin A supplements administrered?</text>
  </threadedComment>
  <threadedComment ref="CO4" dT="2020-07-05T06:02:26.79" personId="{8B631817-C126-498A-84E3-99895881B82A}" id="{5D344FDB-6010-4AB9-BE95-3AC894FB2E2C}">
    <text>No. of Children given deworming tablet [Children:1-2 yrs-half tablet; 2-19 yrs -1 tablet]</text>
  </threadedComment>
  <threadedComment ref="CP4" dT="2020-07-05T06:11:42.11" personId="{8B631817-C126-498A-84E3-99895881B82A}" id="{7BA8B9B6-C652-4777-9C3F-2A7402D0306F}">
    <text>No. of Children given deworming tablet [Children:1-2 yrs-half tablet; 2-19 yrs -1 tablet]</text>
  </threadedComment>
  <threadedComment ref="CS4" dT="2020-07-05T06:15:11.39" personId="{8B631817-C126-498A-84E3-99895881B82A}" id="{51A5887D-E3B8-4176-AF27-D818EDDFD97A}">
    <text>No of Pre school Children - In AWC</text>
  </threadedComment>
  <threadedComment ref="CT4" dT="2020-07-05T06:15:37.50" personId="{8B631817-C126-498A-84E3-99895881B82A}" id="{498A4430-359B-47E3-AD46-00EEA33CC44A}">
    <text>Enrolled &amp; Migrated to Primary School</text>
  </threadedComment>
</ThreadedComments>
</file>

<file path=xl/threadedComments/threadedComment4.xml><?xml version="1.0" encoding="utf-8"?>
<ThreadedComments xmlns="http://schemas.microsoft.com/office/spreadsheetml/2018/threadedcomments" xmlns:x="http://schemas.openxmlformats.org/spreadsheetml/2006/main">
  <threadedComment ref="CG4" dT="2020-07-05T05:58:19.13" personId="{8B631817-C126-498A-84E3-99895881B82A}" id="{4B1B6136-51E4-4550-8214-EF6257A09161}">
    <text>was vhsnd conducted</text>
  </threadedComment>
  <threadedComment ref="CH4" dT="2020-07-05T05:58:57.50" personId="{8B631817-C126-498A-84E3-99895881B82A}" id="{A3FC0CA9-27AE-47D2-8A64-8FB77A611431}">
    <text>Did AW-Worker present During VHSND?</text>
  </threadedComment>
  <threadedComment ref="CI4" dT="2020-07-05T06:00:33.43" personId="{8B631817-C126-498A-84E3-99895881B82A}" id="{2F4A4CB6-F2F7-44E2-8D57-ED21C9096EEB}">
    <text>Did village leaders/VHSND members participate?</text>
  </threadedComment>
  <threadedComment ref="CL4" dT="2020-07-05T06:01:49.10" personId="{8B631817-C126-498A-84E3-99895881B82A}" id="{BE5174B1-B61D-462B-B1A5-576127E97FF4}">
    <text>Construction of AWC Building under</text>
  </threadedComment>
  <threadedComment ref="CM4" dT="2020-07-05T06:01:28.84" personId="{8B631817-C126-498A-84E3-99895881B82A}" id="{E0FF51BA-38C8-4C01-9327-8CB331A8E447}">
    <text>ECCE DAY</text>
  </threadedComment>
  <threadedComment ref="CN4" dT="2020-07-05T06:04:23.15" personId="{8B631817-C126-498A-84E3-99895881B82A}" id="{507B8303-8662-421B-8515-442115E5F3CF}">
    <text>Vitamin A supplements administrered?</text>
  </threadedComment>
  <threadedComment ref="CO4" dT="2020-07-05T06:02:26.79" personId="{8B631817-C126-498A-84E3-99895881B82A}" id="{3EB83864-129F-4461-AF15-E59CBCAC26E3}">
    <text>No. of Children given deworming tablet [Children:1-2 yrs-half tablet; 2-19 yrs -1 tablet]</text>
  </threadedComment>
  <threadedComment ref="CP4" dT="2020-07-05T06:11:42.11" personId="{8B631817-C126-498A-84E3-99895881B82A}" id="{22A25CDF-009B-4C03-A60B-0EEC3F01AFC1}">
    <text>No. of Children given deworming tablet [Children:1-2 yrs-half tablet; 2-19 yrs -1 tablet]</text>
  </threadedComment>
  <threadedComment ref="CS4" dT="2020-07-05T06:15:11.39" personId="{8B631817-C126-498A-84E3-99895881B82A}" id="{23624EB9-AB01-4070-BDF8-5A9AC54C46E0}">
    <text>No of Pre school Children - In AWC</text>
  </threadedComment>
  <threadedComment ref="CT4" dT="2020-07-05T06:15:37.50" personId="{8B631817-C126-498A-84E3-99895881B82A}" id="{2942572A-2947-4BBE-A6E5-0FABC8AE429D}">
    <text>Enrolled &amp; Migrated to Primary School</text>
  </threadedComment>
</ThreadedComments>
</file>

<file path=xl/threadedComments/threadedComment5.xml><?xml version="1.0" encoding="utf-8"?>
<ThreadedComments xmlns="http://schemas.microsoft.com/office/spreadsheetml/2018/threadedcomments" xmlns:x="http://schemas.openxmlformats.org/spreadsheetml/2006/main">
  <threadedComment ref="AI2" dT="2020-07-05T05:58:19.13" personId="{8B631817-C126-498A-84E3-99895881B82A}" id="{BEDE7B8C-2F5C-4A3A-9897-4C2B55E98043}">
    <text>was vhsnd conducted</text>
  </threadedComment>
  <threadedComment ref="AJ2" dT="2020-07-05T05:58:57.50" personId="{8B631817-C126-498A-84E3-99895881B82A}" id="{91A4B1D2-E9C2-4857-BBF6-3798316D50E0}">
    <text>Did AW-Worker present During VHSND?</text>
  </threadedComment>
  <threadedComment ref="AK2" dT="2020-07-05T06:00:33.43" personId="{8B631817-C126-498A-84E3-99895881B82A}" id="{34812C2A-417B-45D7-99E7-B9AA6CC5347C}">
    <text>Did village leaders/VHSND members participate?</text>
  </threadedComment>
  <threadedComment ref="AN2" dT="2020-07-05T06:01:49.10" personId="{8B631817-C126-498A-84E3-99895881B82A}" id="{00ED0B03-06D9-4530-940B-51B6E53CF50D}">
    <text>Construction of AWC Building under</text>
  </threadedComment>
  <threadedComment ref="AO2" dT="2020-07-05T06:01:28.84" personId="{8B631817-C126-498A-84E3-99895881B82A}" id="{60509C00-4CA9-4284-A2E8-3F4461D44CC5}">
    <text>ECCE DAY</text>
  </threadedComment>
  <threadedComment ref="AP2" dT="2020-07-05T06:04:23.15" personId="{8B631817-C126-498A-84E3-99895881B82A}" id="{DB0FDEB0-E269-4235-927D-B53183A8EDF1}">
    <text>Vitamin A supplements administrered?</text>
  </threadedComment>
  <threadedComment ref="AQ2" dT="2020-07-05T06:02:26.79" personId="{8B631817-C126-498A-84E3-99895881B82A}" id="{99FC4CB4-98E4-4574-AC84-6BCD9FC351E3}">
    <text>No. of Children given deworming tablet [Children:1-2 yrs-half tablet; 2-19 yrs -1 tablet]</text>
  </threadedComment>
  <threadedComment ref="AR2" dT="2020-07-05T06:11:42.11" personId="{8B631817-C126-498A-84E3-99895881B82A}" id="{C322388B-DCBB-4F27-BD4F-15974A8665BC}">
    <text>No. of Children given deworming tablet [Children:1-2 yrs-half tablet; 2-19 yrs -1 tablet]</text>
  </threadedComment>
  <threadedComment ref="AU2" dT="2020-07-05T06:15:11.39" personId="{8B631817-C126-498A-84E3-99895881B82A}" id="{E420D041-ED8F-4E44-998B-99FF32D3B662}">
    <text>No of Pre school Children - In AWC</text>
  </threadedComment>
  <threadedComment ref="AV2" dT="2020-07-05T06:15:37.50" personId="{8B631817-C126-498A-84E3-99895881B82A}" id="{600DFCAB-A9A7-4512-B9A9-CAF26F5FE3CD}">
    <text>Enrolled &amp; Migrated to Primary School</text>
  </threadedComment>
</ThreadedComments>
</file>

<file path=xl/threadedComments/threadedComment6.xml><?xml version="1.0" encoding="utf-8"?>
<ThreadedComments xmlns="http://schemas.microsoft.com/office/spreadsheetml/2018/threadedcomments" xmlns:x="http://schemas.openxmlformats.org/spreadsheetml/2006/main">
  <threadedComment ref="AI2" dT="2020-07-05T05:58:19.13" personId="{8B631817-C126-498A-84E3-99895881B82A}" id="{4FD20FCA-9256-40C3-B550-31210F6A84D4}">
    <text>was vhsnd conducted</text>
  </threadedComment>
  <threadedComment ref="AJ2" dT="2020-07-05T05:58:57.50" personId="{8B631817-C126-498A-84E3-99895881B82A}" id="{0E922553-99BD-41C3-9FD7-98C5476AA04A}">
    <text>Did AW-Worker present During VHSND?</text>
  </threadedComment>
  <threadedComment ref="AK2" dT="2020-07-05T06:00:33.43" personId="{8B631817-C126-498A-84E3-99895881B82A}" id="{6FAE0047-C0BC-4602-8F80-6C4E7A1B5721}">
    <text>Did village leaders/VHSND members participate?</text>
  </threadedComment>
  <threadedComment ref="AN2" dT="2020-07-05T06:01:49.10" personId="{8B631817-C126-498A-84E3-99895881B82A}" id="{4DF5A616-4911-47EB-B698-CD77D9E8BF2D}">
    <text>Construction of AWC Building under</text>
  </threadedComment>
  <threadedComment ref="AO2" dT="2020-07-05T06:01:28.84" personId="{8B631817-C126-498A-84E3-99895881B82A}" id="{1E70FC7A-97DA-49C4-96BB-79DE86C4CFCC}">
    <text>ECCE DAY</text>
  </threadedComment>
  <threadedComment ref="AP2" dT="2020-07-05T06:04:23.15" personId="{8B631817-C126-498A-84E3-99895881B82A}" id="{7F4DB9C1-ACF4-4CE5-B339-971270E4AFBA}">
    <text>Vitamin A supplements administrered?</text>
  </threadedComment>
  <threadedComment ref="AQ2" dT="2020-07-05T06:02:26.79" personId="{8B631817-C126-498A-84E3-99895881B82A}" id="{E54DAB87-24F3-475A-ABD8-CDD170FB7220}">
    <text>No. of Children given deworming tablet [Children:1-2 yrs-half tablet; 2-19 yrs -1 tablet]</text>
  </threadedComment>
  <threadedComment ref="AR2" dT="2020-07-05T06:11:42.11" personId="{8B631817-C126-498A-84E3-99895881B82A}" id="{C07C4833-1DBD-4753-B3E6-75F8F6013F5F}">
    <text>No. of Children given deworming tablet [Children:1-2 yrs-half tablet; 2-19 yrs -1 tablet]</text>
  </threadedComment>
  <threadedComment ref="AU2" dT="2020-07-05T06:15:11.39" personId="{8B631817-C126-498A-84E3-99895881B82A}" id="{D4809B16-74FA-4213-AD2D-D20CF23875F8}">
    <text>No of Pre school Children - In AWC</text>
  </threadedComment>
  <threadedComment ref="AV2" dT="2020-07-05T06:15:37.50" personId="{8B631817-C126-498A-84E3-99895881B82A}" id="{31D762CA-74E9-427F-B1CF-ABF899961F3D}">
    <text>Enrolled &amp; Migrated to Primary School</text>
  </threadedComment>
</ThreadedComments>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 Id="rId4" Type="http://schemas.microsoft.com/office/2017/10/relationships/threadedComment" Target="../threadedComments/threadedComment1.xml"/></Relationships>
</file>

<file path=xl/worksheets/_rels/sheet10.xml.rels><?xml version="1.0" encoding="UTF-8" standalone="yes"?>
<Relationships xmlns="http://schemas.openxmlformats.org/package/2006/relationships"><Relationship Id="rId3" Type="http://schemas.microsoft.com/office/2017/10/relationships/threadedComment" Target="../threadedComments/threadedComment6.xml"/><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2.xml"/><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3" Type="http://schemas.microsoft.com/office/2017/10/relationships/threadedComment" Target="../threadedComments/threadedComment3.xml"/><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3" Type="http://schemas.microsoft.com/office/2017/10/relationships/threadedComment" Target="../threadedComments/threadedComment4.xml"/><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8.xml.rels><?xml version="1.0" encoding="UTF-8" standalone="yes"?>
<Relationships xmlns="http://schemas.openxmlformats.org/package/2006/relationships"><Relationship Id="rId3" Type="http://schemas.openxmlformats.org/officeDocument/2006/relationships/comments" Target="../comments5.xml"/><Relationship Id="rId2" Type="http://schemas.openxmlformats.org/officeDocument/2006/relationships/vmlDrawing" Target="../drawings/vmlDrawing5.vml"/><Relationship Id="rId1" Type="http://schemas.openxmlformats.org/officeDocument/2006/relationships/printerSettings" Target="../printerSettings/printerSettings2.bin"/><Relationship Id="rId4" Type="http://schemas.microsoft.com/office/2017/10/relationships/threadedComment" Target="../threadedComments/threadedComment5.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CE261B-AABF-47B4-AFBD-5FC8B736AC8A}">
  <sheetPr codeName="Sheet1"/>
  <dimension ref="A1:CT7"/>
  <sheetViews>
    <sheetView workbookViewId="0">
      <pane xSplit="4" ySplit="4" topLeftCell="E5" activePane="bottomRight" state="frozen"/>
      <selection pane="topRight" activeCell="E1" sqref="E1"/>
      <selection pane="bottomLeft" activeCell="A5" sqref="A5"/>
      <selection pane="bottomRight" activeCell="C10" sqref="C10"/>
    </sheetView>
  </sheetViews>
  <sheetFormatPr baseColWidth="10" defaultColWidth="8.83203125" defaultRowHeight="15" x14ac:dyDescent="0.2"/>
  <cols>
    <col min="1" max="1" width="11.6640625" customWidth="1"/>
    <col min="2" max="2" width="11.5" bestFit="1" customWidth="1"/>
    <col min="3" max="3" width="25.33203125" bestFit="1" customWidth="1"/>
    <col min="4" max="4" width="12" bestFit="1" customWidth="1"/>
    <col min="5" max="5" width="7.5" customWidth="1"/>
    <col min="6" max="6" width="5.5" customWidth="1"/>
    <col min="7" max="7" width="6.5" bestFit="1" customWidth="1"/>
    <col min="8" max="8" width="9.6640625" bestFit="1" customWidth="1"/>
    <col min="9" max="9" width="7" bestFit="1" customWidth="1"/>
    <col min="10" max="10" width="11.33203125" bestFit="1" customWidth="1"/>
    <col min="11" max="15" width="8.6640625" customWidth="1"/>
    <col min="16" max="16" width="5.1640625" bestFit="1" customWidth="1"/>
    <col min="17" max="17" width="9" bestFit="1" customWidth="1"/>
    <col min="18" max="18" width="5.5" bestFit="1" customWidth="1"/>
    <col min="19" max="19" width="3.5" bestFit="1" customWidth="1"/>
    <col min="20" max="20" width="8.83203125" bestFit="1" customWidth="1"/>
    <col min="21" max="22" width="8.83203125" customWidth="1"/>
    <col min="23" max="23" width="14.5" bestFit="1" customWidth="1"/>
    <col min="24" max="72" width="8.83203125" customWidth="1"/>
    <col min="73" max="76" width="9.33203125" style="13" customWidth="1"/>
    <col min="77" max="84" width="9.1640625" style="13"/>
  </cols>
  <sheetData>
    <row r="1" spans="1:98" ht="38.25" customHeight="1" x14ac:dyDescent="0.2">
      <c r="A1">
        <v>1</v>
      </c>
      <c r="B1" s="30" t="s">
        <v>49</v>
      </c>
      <c r="C1" s="1" t="s">
        <v>0</v>
      </c>
      <c r="D1" s="2">
        <v>3</v>
      </c>
      <c r="G1" s="97" t="s">
        <v>88</v>
      </c>
      <c r="H1" s="97"/>
      <c r="I1" s="97"/>
      <c r="J1" s="97"/>
      <c r="K1" s="98" t="s">
        <v>2</v>
      </c>
      <c r="L1" s="98"/>
      <c r="M1" s="98"/>
      <c r="N1" s="98"/>
      <c r="O1" s="98"/>
      <c r="P1" s="99" t="s">
        <v>3</v>
      </c>
      <c r="Q1" s="99"/>
      <c r="R1" s="99"/>
      <c r="S1" s="99"/>
      <c r="T1" s="99"/>
      <c r="U1" s="100" t="s">
        <v>4</v>
      </c>
      <c r="V1" s="101"/>
      <c r="W1" s="101"/>
      <c r="X1" s="101"/>
      <c r="Y1" s="102" t="s">
        <v>361</v>
      </c>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4"/>
      <c r="BU1" s="95" t="s">
        <v>5</v>
      </c>
      <c r="BV1" s="96"/>
      <c r="BW1" s="96"/>
      <c r="BX1" s="96"/>
      <c r="BY1" s="96"/>
      <c r="BZ1" s="96"/>
      <c r="CA1" s="96"/>
      <c r="CB1" s="96"/>
      <c r="CC1" s="96"/>
      <c r="CD1" s="96"/>
      <c r="CE1" s="96"/>
      <c r="CF1" s="96"/>
    </row>
    <row r="2" spans="1:98" ht="19" x14ac:dyDescent="0.2">
      <c r="B2">
        <f>COUNTA(A5:A18)</f>
        <v>3</v>
      </c>
      <c r="C2" s="3"/>
      <c r="D2" s="4"/>
      <c r="G2" s="5"/>
      <c r="H2" s="5"/>
      <c r="I2" s="5"/>
      <c r="J2" s="5"/>
      <c r="K2" s="25"/>
      <c r="L2" s="25"/>
      <c r="M2" s="25"/>
      <c r="N2" s="25"/>
      <c r="O2" s="25"/>
      <c r="P2" s="26"/>
      <c r="Q2" s="26"/>
      <c r="R2" s="26"/>
      <c r="S2" s="26"/>
      <c r="T2" s="26"/>
      <c r="U2" s="27"/>
      <c r="V2" s="27"/>
      <c r="W2" s="27"/>
      <c r="X2" s="27"/>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91"/>
      <c r="BV2" s="92"/>
      <c r="BW2" s="92"/>
      <c r="BX2" s="92"/>
      <c r="BY2" s="91"/>
      <c r="BZ2" s="92"/>
      <c r="CA2" s="92"/>
      <c r="CB2" s="92"/>
      <c r="CC2" s="91"/>
      <c r="CD2" s="92"/>
      <c r="CE2" s="92"/>
      <c r="CF2" s="92"/>
    </row>
    <row r="3" spans="1:98" ht="19" x14ac:dyDescent="0.2">
      <c r="A3" s="18"/>
      <c r="B3" s="18"/>
      <c r="C3" s="1"/>
      <c r="D3" s="2"/>
      <c r="E3" s="18"/>
      <c r="F3" s="18"/>
      <c r="G3" s="19"/>
      <c r="H3" s="19"/>
      <c r="I3" s="19"/>
      <c r="J3" s="19"/>
      <c r="K3" s="93" t="s">
        <v>9</v>
      </c>
      <c r="L3" s="93" t="s">
        <v>10</v>
      </c>
      <c r="M3" s="93" t="s">
        <v>11</v>
      </c>
      <c r="N3" s="93" t="s">
        <v>12</v>
      </c>
      <c r="O3" s="93" t="s">
        <v>13</v>
      </c>
      <c r="P3" s="94" t="s">
        <v>14</v>
      </c>
      <c r="Q3" s="94" t="s">
        <v>15</v>
      </c>
      <c r="R3" s="94" t="s">
        <v>16</v>
      </c>
      <c r="S3" s="94" t="s">
        <v>17</v>
      </c>
      <c r="T3" s="94" t="s">
        <v>18</v>
      </c>
      <c r="U3" s="90" t="s">
        <v>19</v>
      </c>
      <c r="V3" s="90" t="s">
        <v>20</v>
      </c>
      <c r="W3" s="90" t="s">
        <v>21</v>
      </c>
      <c r="X3" s="89" t="s">
        <v>22</v>
      </c>
      <c r="Y3" s="85"/>
      <c r="Z3" s="86"/>
      <c r="AA3" s="86"/>
      <c r="AB3" s="86"/>
      <c r="AC3" s="86"/>
      <c r="AD3" s="87"/>
      <c r="AE3" s="85"/>
      <c r="AF3" s="86"/>
      <c r="AG3" s="86"/>
      <c r="AH3" s="86"/>
      <c r="AI3" s="86"/>
      <c r="AJ3" s="87"/>
      <c r="AK3" s="85"/>
      <c r="AL3" s="86"/>
      <c r="AM3" s="86"/>
      <c r="AN3" s="86"/>
      <c r="AO3" s="86"/>
      <c r="AP3" s="87"/>
      <c r="AQ3" s="85"/>
      <c r="AR3" s="86"/>
      <c r="AS3" s="86"/>
      <c r="AT3" s="86"/>
      <c r="AU3" s="86"/>
      <c r="AV3" s="87"/>
      <c r="AW3" s="85"/>
      <c r="AX3" s="86"/>
      <c r="AY3" s="86"/>
      <c r="AZ3" s="86"/>
      <c r="BA3" s="86"/>
      <c r="BB3" s="87"/>
      <c r="BC3" s="85"/>
      <c r="BD3" s="86"/>
      <c r="BE3" s="86"/>
      <c r="BF3" s="86"/>
      <c r="BG3" s="86"/>
      <c r="BH3" s="87"/>
      <c r="BI3" s="85"/>
      <c r="BJ3" s="86"/>
      <c r="BK3" s="86"/>
      <c r="BL3" s="86"/>
      <c r="BM3" s="86"/>
      <c r="BN3" s="87"/>
      <c r="BO3" s="85"/>
      <c r="BP3" s="86"/>
      <c r="BQ3" s="86"/>
      <c r="BR3" s="86"/>
      <c r="BS3" s="86"/>
      <c r="BT3" s="87"/>
      <c r="BU3" s="88"/>
      <c r="BV3" s="88"/>
      <c r="BW3" s="88"/>
      <c r="BX3" s="88"/>
      <c r="BY3" s="88"/>
      <c r="BZ3" s="88"/>
      <c r="CA3" s="88"/>
      <c r="CB3" s="88"/>
      <c r="CC3" s="88"/>
      <c r="CD3" s="88"/>
      <c r="CE3" s="88"/>
      <c r="CF3" s="88"/>
    </row>
    <row r="4" spans="1:98" s="6" customFormat="1" ht="96" x14ac:dyDescent="0.2">
      <c r="A4" s="14" t="s">
        <v>29</v>
      </c>
      <c r="B4" s="14" t="s">
        <v>30</v>
      </c>
      <c r="C4" s="14" t="s">
        <v>31</v>
      </c>
      <c r="D4" s="14" t="s">
        <v>87</v>
      </c>
      <c r="E4" s="8" t="s">
        <v>81</v>
      </c>
      <c r="F4" s="8" t="s">
        <v>85</v>
      </c>
      <c r="G4" s="21" t="s">
        <v>32</v>
      </c>
      <c r="H4" s="21" t="s">
        <v>33</v>
      </c>
      <c r="I4" s="21" t="s">
        <v>34</v>
      </c>
      <c r="J4" s="21" t="s">
        <v>35</v>
      </c>
      <c r="K4" s="93"/>
      <c r="L4" s="93"/>
      <c r="M4" s="93"/>
      <c r="N4" s="93"/>
      <c r="O4" s="93"/>
      <c r="P4" s="94"/>
      <c r="Q4" s="94"/>
      <c r="R4" s="94"/>
      <c r="S4" s="94"/>
      <c r="T4" s="94"/>
      <c r="U4" s="90"/>
      <c r="V4" s="90"/>
      <c r="W4" s="90"/>
      <c r="X4" s="89"/>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372</v>
      </c>
      <c r="CK4" s="44" t="s">
        <v>373</v>
      </c>
      <c r="CL4" s="44" t="s">
        <v>236</v>
      </c>
      <c r="CM4" s="44" t="s">
        <v>237</v>
      </c>
      <c r="CN4" s="44" t="s">
        <v>232</v>
      </c>
      <c r="CO4" s="44" t="s">
        <v>234</v>
      </c>
      <c r="CP4" s="44" t="s">
        <v>235</v>
      </c>
      <c r="CQ4" s="44" t="s">
        <v>374</v>
      </c>
      <c r="CR4" s="44" t="s">
        <v>372</v>
      </c>
      <c r="CS4" s="44" t="s">
        <v>238</v>
      </c>
      <c r="CT4" s="44" t="s">
        <v>239</v>
      </c>
    </row>
    <row r="5" spans="1:98" x14ac:dyDescent="0.2">
      <c r="A5" s="18">
        <v>21</v>
      </c>
      <c r="B5" s="14">
        <v>112</v>
      </c>
      <c r="C5" s="28" t="s">
        <v>110</v>
      </c>
      <c r="D5" s="29">
        <v>10236210132</v>
      </c>
      <c r="E5" s="18">
        <v>1</v>
      </c>
      <c r="F5" s="18" t="s">
        <v>86</v>
      </c>
      <c r="G5" s="18" t="s">
        <v>38</v>
      </c>
      <c r="H5" s="18" t="s">
        <v>39</v>
      </c>
      <c r="I5" s="18" t="s">
        <v>40</v>
      </c>
      <c r="J5" s="18" t="s">
        <v>47</v>
      </c>
      <c r="K5" s="9">
        <f>_xlfn.XLOOKUP($D5,Prev_Month_Download!$I$3:$I$30,Prev_Month_Download!U$3:U$30)</f>
        <v>14</v>
      </c>
      <c r="L5" s="9">
        <f>_xlfn.XLOOKUP($D5,Prev_Month_Download!$I$3:$I$30,Prev_Month_Download!V$3:V$30)</f>
        <v>80</v>
      </c>
      <c r="M5" s="9">
        <f>_xlfn.XLOOKUP($D5,Prev_Month_Download!$I$3:$I$30,Prev_Month_Download!W$3:W$30)</f>
        <v>92</v>
      </c>
      <c r="N5" s="9">
        <f>_xlfn.XLOOKUP($D5,Prev_Month_Download!$I$3:$I$30,Prev_Month_Download!X$3:X$30)</f>
        <v>10</v>
      </c>
      <c r="O5" s="9">
        <f>_xlfn.XLOOKUP($D5,Prev_Month_Download!$I$3:$I$30,Prev_Month_Download!Y$3:Y$30)</f>
        <v>14</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31" t="s">
        <v>42</v>
      </c>
      <c r="Y5">
        <f>_xlfn.XLOOKUP($D5,Prev_Month_Download!$I$3:$I$30,Prev_Month_Download!AW$3:AW$30)</f>
        <v>0</v>
      </c>
      <c r="Z5">
        <f>_xlfn.XLOOKUP($D5,Prev_Month_Download!$I$3:$I$30,Prev_Month_Download!AX$3:AX$30)</f>
        <v>0</v>
      </c>
      <c r="AA5">
        <f>_xlfn.XLOOKUP($D5,Prev_Month_Download!$I$3:$I$30,Prev_Month_Download!AY$3:AY$30)</f>
        <v>17</v>
      </c>
      <c r="AB5">
        <f>_xlfn.XLOOKUP($D5,Prev_Month_Download!$I$3:$I$30,Prev_Month_Download!AZ$3:AZ$30)</f>
        <v>0</v>
      </c>
      <c r="AC5">
        <f>_xlfn.XLOOKUP($D5,Prev_Month_Download!$I$3:$I$30,Prev_Month_Download!BA$3:BA$30)</f>
        <v>17</v>
      </c>
      <c r="AD5">
        <f>_xlfn.XLOOKUP($D5,Prev_Month_Download!$I$3:$I$30,Prev_Month_Download!BB$3:BB$30)</f>
        <v>0</v>
      </c>
      <c r="AE5">
        <f>_xlfn.XLOOKUP($D5,Prev_Month_Download!$I$3:$I$30,Prev_Month_Download!BC$3:BC$30)</f>
        <v>0</v>
      </c>
      <c r="AF5">
        <f>_xlfn.XLOOKUP($D5,Prev_Month_Download!$I$3:$I$30,Prev_Month_Download!BD$3:BD$30)</f>
        <v>0</v>
      </c>
      <c r="AG5">
        <f>_xlfn.XLOOKUP($D5,Prev_Month_Download!$I$3:$I$30,Prev_Month_Download!BE$3:BE$30)</f>
        <v>23</v>
      </c>
      <c r="AH5">
        <f>_xlfn.XLOOKUP($D5,Prev_Month_Download!$I$3:$I$30,Prev_Month_Download!BF$3:BF$30)</f>
        <v>0</v>
      </c>
      <c r="AI5">
        <f>_xlfn.XLOOKUP($D5,Prev_Month_Download!$I$3:$I$30,Prev_Month_Download!BG$3:BG$30)</f>
        <v>23</v>
      </c>
      <c r="AJ5">
        <f>_xlfn.XLOOKUP($D5,Prev_Month_Download!$I$3:$I$30,Prev_Month_Download!BH$3:BH$30)</f>
        <v>0</v>
      </c>
      <c r="AK5">
        <f>_xlfn.XLOOKUP($D5,Prev_Month_Download!$I$3:$I$30,Prev_Month_Download!BI$3:BI$30)</f>
        <v>0</v>
      </c>
      <c r="AL5">
        <f>_xlfn.XLOOKUP($D5,Prev_Month_Download!$I$3:$I$30,Prev_Month_Download!BJ$3:BJ$30)</f>
        <v>0</v>
      </c>
      <c r="AM5">
        <f>_xlfn.XLOOKUP($D5,Prev_Month_Download!$I$3:$I$30,Prev_Month_Download!BK$3:BK$30)</f>
        <v>17</v>
      </c>
      <c r="AN5">
        <f>_xlfn.XLOOKUP($D5,Prev_Month_Download!$I$3:$I$30,Prev_Month_Download!BL$3:BL$30)</f>
        <v>0</v>
      </c>
      <c r="AO5">
        <f>_xlfn.XLOOKUP($D5,Prev_Month_Download!$I$3:$I$30,Prev_Month_Download!BM$3:BM$30)</f>
        <v>17</v>
      </c>
      <c r="AP5">
        <f>_xlfn.XLOOKUP($D5,Prev_Month_Download!$I$3:$I$30,Prev_Month_Download!BN$3:BN$30)</f>
        <v>0</v>
      </c>
      <c r="AQ5">
        <f>_xlfn.XLOOKUP($D5,Prev_Month_Download!$I$3:$I$30,Prev_Month_Download!BO$3:BO$30)</f>
        <v>0</v>
      </c>
      <c r="AR5">
        <f>_xlfn.XLOOKUP($D5,Prev_Month_Download!$I$3:$I$30,Prev_Month_Download!BP$3:BP$30)</f>
        <v>0</v>
      </c>
      <c r="AS5">
        <f>_xlfn.XLOOKUP($D5,Prev_Month_Download!$I$3:$I$30,Prev_Month_Download!BQ$3:BQ$30)</f>
        <v>23</v>
      </c>
      <c r="AT5">
        <f>_xlfn.XLOOKUP($D5,Prev_Month_Download!$I$3:$I$30,Prev_Month_Download!BR$3:BR$30)</f>
        <v>0</v>
      </c>
      <c r="AU5">
        <f>_xlfn.XLOOKUP($D5,Prev_Month_Download!$I$3:$I$30,Prev_Month_Download!BS$3:BS$30)</f>
        <v>23</v>
      </c>
      <c r="AV5">
        <f>_xlfn.XLOOKUP($D5,Prev_Month_Download!$I$3:$I$30,Prev_Month_Download!BT$3:BT$30)</f>
        <v>0</v>
      </c>
      <c r="AW5">
        <f>_xlfn.XLOOKUP($D5,Prev_Month_Download!$I$3:$I$30,Prev_Month_Download!BU$3:BU$30)</f>
        <v>0</v>
      </c>
      <c r="AX5">
        <f>_xlfn.XLOOKUP($D5,Prev_Month_Download!$I$3:$I$30,Prev_Month_Download!BV$3:BV$30)</f>
        <v>0</v>
      </c>
      <c r="AY5">
        <f>_xlfn.XLOOKUP($D5,Prev_Month_Download!$I$3:$I$30,Prev_Month_Download!BW$3:BW$30)</f>
        <v>8</v>
      </c>
      <c r="AZ5">
        <f>_xlfn.XLOOKUP($D5,Prev_Month_Download!$I$3:$I$30,Prev_Month_Download!BX$3:BX$30)</f>
        <v>0</v>
      </c>
      <c r="BA5">
        <f>_xlfn.XLOOKUP($D5,Prev_Month_Download!$I$3:$I$30,Prev_Month_Download!BY$3:BY$30)</f>
        <v>8</v>
      </c>
      <c r="BB5">
        <f>_xlfn.XLOOKUP($D5,Prev_Month_Download!$I$3:$I$30,Prev_Month_Download!BZ$3:BZ$30)</f>
        <v>0</v>
      </c>
      <c r="BC5">
        <f>_xlfn.XLOOKUP($D5,Prev_Month_Download!$I$3:$I$30,Prev_Month_Download!CA$3:CA$30)</f>
        <v>0</v>
      </c>
      <c r="BD5">
        <f>_xlfn.XLOOKUP($D5,Prev_Month_Download!$I$3:$I$30,Prev_Month_Download!CB$3:CB$30)</f>
        <v>0</v>
      </c>
      <c r="BE5">
        <f>_xlfn.XLOOKUP($D5,Prev_Month_Download!$I$3:$I$30,Prev_Month_Download!CC$3:CC$30)</f>
        <v>8</v>
      </c>
      <c r="BF5">
        <f>_xlfn.XLOOKUP($D5,Prev_Month_Download!$I$3:$I$30,Prev_Month_Download!CD$3:CD$30)</f>
        <v>0</v>
      </c>
      <c r="BG5">
        <f>_xlfn.XLOOKUP($D5,Prev_Month_Download!$I$3:$I$30,Prev_Month_Download!CE$3:CE$30)</f>
        <v>8</v>
      </c>
      <c r="BH5">
        <f>_xlfn.XLOOKUP($D5,Prev_Month_Download!$I$3:$I$30,Prev_Month_Download!CF$3:CF$30)</f>
        <v>0</v>
      </c>
      <c r="BI5">
        <f>_xlfn.XLOOKUP($D5,Prev_Month_Download!$I$3:$I$30,Prev_Month_Download!CG$3:CG$30)</f>
        <v>0</v>
      </c>
      <c r="BJ5">
        <f>_xlfn.XLOOKUP($D5,Prev_Month_Download!$I$3:$I$30,Prev_Month_Download!CH$3:CH$30)</f>
        <v>0</v>
      </c>
      <c r="BK5">
        <f>_xlfn.XLOOKUP($D5,Prev_Month_Download!$I$3:$I$30,Prev_Month_Download!CI$3:CI$30)</f>
        <v>17</v>
      </c>
      <c r="BL5">
        <f>_xlfn.XLOOKUP($D5,Prev_Month_Download!$I$3:$I$30,Prev_Month_Download!CJ$3:CJ$30)</f>
        <v>0</v>
      </c>
      <c r="BM5">
        <f>_xlfn.XLOOKUP($D5,Prev_Month_Download!$I$3:$I$30,Prev_Month_Download!CK$3:CK$30)</f>
        <v>17</v>
      </c>
      <c r="BN5">
        <f>_xlfn.XLOOKUP($D5,Prev_Month_Download!$I$3:$I$30,Prev_Month_Download!CL$3:CL$30)</f>
        <v>0</v>
      </c>
      <c r="BO5">
        <f>_xlfn.XLOOKUP($D5,Prev_Month_Download!$I$3:$I$30,Prev_Month_Download!CM$3:CM$30)</f>
        <v>0</v>
      </c>
      <c r="BP5">
        <f>_xlfn.XLOOKUP($D5,Prev_Month_Download!$I$3:$I$30,Prev_Month_Download!CN$3:CN$30)</f>
        <v>0</v>
      </c>
      <c r="BQ5">
        <f>_xlfn.XLOOKUP($D5,Prev_Month_Download!$I$3:$I$30,Prev_Month_Download!CO$3:CO$30)</f>
        <v>23</v>
      </c>
      <c r="BR5">
        <f>_xlfn.XLOOKUP($D5,Prev_Month_Download!$I$3:$I$30,Prev_Month_Download!CP$3:CP$30)</f>
        <v>0</v>
      </c>
      <c r="BS5">
        <f>_xlfn.XLOOKUP($D5,Prev_Month_Download!$I$3:$I$30,Prev_Month_Download!CQ$3:CQ$30)</f>
        <v>23</v>
      </c>
      <c r="BT5">
        <f>_xlfn.XLOOKUP($D5,Prev_Month_Download!$I$3:$I$30,Prev_Month_Download!CR$3:CR$30)</f>
        <v>0</v>
      </c>
      <c r="BU5" s="23">
        <f>_xlfn.XLOOKUP($D5,Prev_Month_Download!$I$3:$I$30,Prev_Month_Download!CS$3:CS$30)</f>
        <v>5</v>
      </c>
      <c r="BV5" s="23">
        <f>_xlfn.XLOOKUP($D5,Prev_Month_Download!$I$3:$I$30,Prev_Month_Download!CT$3:CT$30)</f>
        <v>11</v>
      </c>
      <c r="BW5" s="23">
        <f>_xlfn.XLOOKUP($D5,Prev_Month_Download!$I$3:$I$30,Prev_Month_Download!CU$3:CU$30)</f>
        <v>1</v>
      </c>
      <c r="BX5" s="23">
        <f>_xlfn.XLOOKUP($D5,Prev_Month_Download!$I$3:$I$30,Prev_Month_Download!CV$3:CV$30)</f>
        <v>9</v>
      </c>
      <c r="BY5" s="23">
        <f>_xlfn.XLOOKUP($D5,Prev_Month_Download!$I$3:$I$30,Prev_Month_Download!CW$3:CW$30)</f>
        <v>13</v>
      </c>
      <c r="BZ5" s="23">
        <f>_xlfn.XLOOKUP($D5,Prev_Month_Download!$I$3:$I$30,Prev_Month_Download!CX$3:CX$30)</f>
        <v>1</v>
      </c>
      <c r="CA5" s="23">
        <f>_xlfn.XLOOKUP($D5,Prev_Month_Download!$I$3:$I$30,Prev_Month_Download!CY$3:CY$30)</f>
        <v>2</v>
      </c>
      <c r="CB5" s="23">
        <f>_xlfn.XLOOKUP($D5,Prev_Month_Download!$I$3:$I$30,Prev_Month_Download!CZ$3:CZ$30)</f>
        <v>4</v>
      </c>
      <c r="CC5" s="23">
        <f>_xlfn.XLOOKUP($D5,Prev_Month_Download!$I$3:$I$30,Prev_Month_Download!DA$3:DA$30)</f>
        <v>1</v>
      </c>
      <c r="CD5" s="23">
        <f>_xlfn.XLOOKUP($D5,Prev_Month_Download!$I$3:$I$30,Prev_Month_Download!DB$3:DB$30)</f>
        <v>0</v>
      </c>
      <c r="CE5" s="23">
        <f>_xlfn.XLOOKUP($D5,Prev_Month_Download!$I$3:$I$30,Prev_Month_Download!DC$3:DC$30)</f>
        <v>0</v>
      </c>
      <c r="CF5" s="23">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17</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15</v>
      </c>
      <c r="CS5" s="23">
        <f>_xlfn.XLOOKUP($D5,Prev_Month_Download!$I$3:$I$30,Prev_Month_Download!AU$3:AU$30)</f>
        <v>40</v>
      </c>
      <c r="CT5" s="23">
        <f>_xlfn.XLOOKUP($D5,Prev_Month_Download!$I$3:$I$30,Prev_Month_Download!AV$3:AV$30)</f>
        <v>0</v>
      </c>
    </row>
    <row r="6" spans="1:98" x14ac:dyDescent="0.2">
      <c r="A6" s="18">
        <v>26</v>
      </c>
      <c r="B6" s="14">
        <v>110</v>
      </c>
      <c r="C6" s="28" t="s">
        <v>115</v>
      </c>
      <c r="D6" s="29">
        <v>10236210230</v>
      </c>
      <c r="E6" s="18">
        <v>1</v>
      </c>
      <c r="F6" s="18" t="s">
        <v>86</v>
      </c>
      <c r="G6" s="18" t="s">
        <v>38</v>
      </c>
      <c r="H6" s="18" t="s">
        <v>39</v>
      </c>
      <c r="I6" s="18" t="s">
        <v>40</v>
      </c>
      <c r="J6" s="18" t="s">
        <v>47</v>
      </c>
      <c r="K6" s="9">
        <f>_xlfn.XLOOKUP($D6,Prev_Month_Download!$I$3:$I$30,Prev_Month_Download!U$3:U$30)</f>
        <v>12</v>
      </c>
      <c r="L6" s="9">
        <f>_xlfn.XLOOKUP($D6,Prev_Month_Download!$I$3:$I$30,Prev_Month_Download!V$3:V$30)</f>
        <v>55</v>
      </c>
      <c r="M6" s="9">
        <f>_xlfn.XLOOKUP($D6,Prev_Month_Download!$I$3:$I$30,Prev_Month_Download!W$3:W$30)</f>
        <v>76</v>
      </c>
      <c r="N6" s="9">
        <f>_xlfn.XLOOKUP($D6,Prev_Month_Download!$I$3:$I$30,Prev_Month_Download!X$3:X$30)</f>
        <v>10</v>
      </c>
      <c r="O6" s="9">
        <f>_xlfn.XLOOKUP($D6,Prev_Month_Download!$I$3:$I$30,Prev_Month_Download!Y$3:Y$30)</f>
        <v>12</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31" t="s">
        <v>42</v>
      </c>
      <c r="Y6">
        <f>_xlfn.XLOOKUP($D6,Prev_Month_Download!$I$3:$I$30,Prev_Month_Download!AW$3:AW$30)</f>
        <v>4</v>
      </c>
      <c r="Z6">
        <f>_xlfn.XLOOKUP($D6,Prev_Month_Download!$I$3:$I$30,Prev_Month_Download!AX$3:AX$30)</f>
        <v>0</v>
      </c>
      <c r="AA6">
        <f>_xlfn.XLOOKUP($D6,Prev_Month_Download!$I$3:$I$30,Prev_Month_Download!AY$3:AY$30)</f>
        <v>16</v>
      </c>
      <c r="AB6">
        <f>_xlfn.XLOOKUP($D6,Prev_Month_Download!$I$3:$I$30,Prev_Month_Download!AZ$3:AZ$30)</f>
        <v>0</v>
      </c>
      <c r="AC6">
        <f>_xlfn.XLOOKUP($D6,Prev_Month_Download!$I$3:$I$30,Prev_Month_Download!BA$3:BA$30)</f>
        <v>20</v>
      </c>
      <c r="AD6">
        <f>_xlfn.XLOOKUP($D6,Prev_Month_Download!$I$3:$I$30,Prev_Month_Download!BB$3:BB$30)</f>
        <v>0</v>
      </c>
      <c r="AE6">
        <f>_xlfn.XLOOKUP($D6,Prev_Month_Download!$I$3:$I$30,Prev_Month_Download!BC$3:BC$30)</f>
        <v>10</v>
      </c>
      <c r="AF6">
        <f>_xlfn.XLOOKUP($D6,Prev_Month_Download!$I$3:$I$30,Prev_Month_Download!BD$3:BD$30)</f>
        <v>0</v>
      </c>
      <c r="AG6">
        <f>_xlfn.XLOOKUP($D6,Prev_Month_Download!$I$3:$I$30,Prev_Month_Download!BE$3:BE$30)</f>
        <v>10</v>
      </c>
      <c r="AH6">
        <f>_xlfn.XLOOKUP($D6,Prev_Month_Download!$I$3:$I$30,Prev_Month_Download!BF$3:BF$30)</f>
        <v>0</v>
      </c>
      <c r="AI6">
        <f>_xlfn.XLOOKUP($D6,Prev_Month_Download!$I$3:$I$30,Prev_Month_Download!BG$3:BG$30)</f>
        <v>20</v>
      </c>
      <c r="AJ6">
        <f>_xlfn.XLOOKUP($D6,Prev_Month_Download!$I$3:$I$30,Prev_Month_Download!BH$3:BH$30)</f>
        <v>0</v>
      </c>
      <c r="AK6">
        <f>_xlfn.XLOOKUP($D6,Prev_Month_Download!$I$3:$I$30,Prev_Month_Download!BI$3:BI$30)</f>
        <v>6</v>
      </c>
      <c r="AL6">
        <f>_xlfn.XLOOKUP($D6,Prev_Month_Download!$I$3:$I$30,Prev_Month_Download!BJ$3:BJ$30)</f>
        <v>0</v>
      </c>
      <c r="AM6">
        <f>_xlfn.XLOOKUP($D6,Prev_Month_Download!$I$3:$I$30,Prev_Month_Download!BK$3:BK$30)</f>
        <v>10</v>
      </c>
      <c r="AN6">
        <f>_xlfn.XLOOKUP($D6,Prev_Month_Download!$I$3:$I$30,Prev_Month_Download!BL$3:BL$30)</f>
        <v>0</v>
      </c>
      <c r="AO6">
        <f>_xlfn.XLOOKUP($D6,Prev_Month_Download!$I$3:$I$30,Prev_Month_Download!BM$3:BM$30)</f>
        <v>16</v>
      </c>
      <c r="AP6">
        <f>_xlfn.XLOOKUP($D6,Prev_Month_Download!$I$3:$I$30,Prev_Month_Download!BN$3:BN$30)</f>
        <v>0</v>
      </c>
      <c r="AQ6">
        <f>_xlfn.XLOOKUP($D6,Prev_Month_Download!$I$3:$I$30,Prev_Month_Download!BO$3:BO$30)</f>
        <v>10</v>
      </c>
      <c r="AR6">
        <f>_xlfn.XLOOKUP($D6,Prev_Month_Download!$I$3:$I$30,Prev_Month_Download!BP$3:BP$30)</f>
        <v>0</v>
      </c>
      <c r="AS6">
        <f>_xlfn.XLOOKUP($D6,Prev_Month_Download!$I$3:$I$30,Prev_Month_Download!BQ$3:BQ$30)</f>
        <v>14</v>
      </c>
      <c r="AT6">
        <f>_xlfn.XLOOKUP($D6,Prev_Month_Download!$I$3:$I$30,Prev_Month_Download!BR$3:BR$30)</f>
        <v>0</v>
      </c>
      <c r="AU6">
        <f>_xlfn.XLOOKUP($D6,Prev_Month_Download!$I$3:$I$30,Prev_Month_Download!BS$3:BS$30)</f>
        <v>24</v>
      </c>
      <c r="AV6">
        <f>_xlfn.XLOOKUP($D6,Prev_Month_Download!$I$3:$I$30,Prev_Month_Download!BT$3:BT$30)</f>
        <v>0</v>
      </c>
      <c r="AW6">
        <f>_xlfn.XLOOKUP($D6,Prev_Month_Download!$I$3:$I$30,Prev_Month_Download!BU$3:BU$30)</f>
        <v>0</v>
      </c>
      <c r="AX6">
        <f>_xlfn.XLOOKUP($D6,Prev_Month_Download!$I$3:$I$30,Prev_Month_Download!BV$3:BV$30)</f>
        <v>0</v>
      </c>
      <c r="AY6">
        <f>_xlfn.XLOOKUP($D6,Prev_Month_Download!$I$3:$I$30,Prev_Month_Download!BW$3:BW$30)</f>
        <v>8</v>
      </c>
      <c r="AZ6">
        <f>_xlfn.XLOOKUP($D6,Prev_Month_Download!$I$3:$I$30,Prev_Month_Download!BX$3:BX$30)</f>
        <v>0</v>
      </c>
      <c r="BA6">
        <f>_xlfn.XLOOKUP($D6,Prev_Month_Download!$I$3:$I$30,Prev_Month_Download!BY$3:BY$30)</f>
        <v>8</v>
      </c>
      <c r="BB6">
        <f>_xlfn.XLOOKUP($D6,Prev_Month_Download!$I$3:$I$30,Prev_Month_Download!BZ$3:BZ$30)</f>
        <v>0</v>
      </c>
      <c r="BC6">
        <f>_xlfn.XLOOKUP($D6,Prev_Month_Download!$I$3:$I$30,Prev_Month_Download!CA$3:CA$30)</f>
        <v>0</v>
      </c>
      <c r="BD6">
        <f>_xlfn.XLOOKUP($D6,Prev_Month_Download!$I$3:$I$30,Prev_Month_Download!CB$3:CB$30)</f>
        <v>0</v>
      </c>
      <c r="BE6">
        <f>_xlfn.XLOOKUP($D6,Prev_Month_Download!$I$3:$I$30,Prev_Month_Download!CC$3:CC$30)</f>
        <v>8</v>
      </c>
      <c r="BF6">
        <f>_xlfn.XLOOKUP($D6,Prev_Month_Download!$I$3:$I$30,Prev_Month_Download!CD$3:CD$30)</f>
        <v>0</v>
      </c>
      <c r="BG6">
        <f>_xlfn.XLOOKUP($D6,Prev_Month_Download!$I$3:$I$30,Prev_Month_Download!CE$3:CE$30)</f>
        <v>8</v>
      </c>
      <c r="BH6">
        <f>_xlfn.XLOOKUP($D6,Prev_Month_Download!$I$3:$I$30,Prev_Month_Download!CF$3:CF$30)</f>
        <v>0</v>
      </c>
      <c r="BI6">
        <f>_xlfn.XLOOKUP($D6,Prev_Month_Download!$I$3:$I$30,Prev_Month_Download!CG$3:CG$30)</f>
        <v>6</v>
      </c>
      <c r="BJ6">
        <f>_xlfn.XLOOKUP($D6,Prev_Month_Download!$I$3:$I$30,Prev_Month_Download!CH$3:CH$30)</f>
        <v>0</v>
      </c>
      <c r="BK6">
        <f>_xlfn.XLOOKUP($D6,Prev_Month_Download!$I$3:$I$30,Prev_Month_Download!CI$3:CI$30)</f>
        <v>10</v>
      </c>
      <c r="BL6">
        <f>_xlfn.XLOOKUP($D6,Prev_Month_Download!$I$3:$I$30,Prev_Month_Download!CJ$3:CJ$30)</f>
        <v>0</v>
      </c>
      <c r="BM6">
        <f>_xlfn.XLOOKUP($D6,Prev_Month_Download!$I$3:$I$30,Prev_Month_Download!CK$3:CK$30)</f>
        <v>0</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14</v>
      </c>
      <c r="BR6">
        <f>_xlfn.XLOOKUP($D6,Prev_Month_Download!$I$3:$I$30,Prev_Month_Download!CP$3:CP$30)</f>
        <v>0</v>
      </c>
      <c r="BS6">
        <f>_xlfn.XLOOKUP($D6,Prev_Month_Download!$I$3:$I$30,Prev_Month_Download!CQ$3:CQ$30)</f>
        <v>24</v>
      </c>
      <c r="BT6">
        <f>_xlfn.XLOOKUP($D6,Prev_Month_Download!$I$3:$I$30,Prev_Month_Download!CR$3:CR$30)</f>
        <v>0</v>
      </c>
      <c r="BU6" s="23">
        <f>_xlfn.XLOOKUP($D6,Prev_Month_Download!$I$3:$I$30,Prev_Month_Download!CS$3:CS$30)</f>
        <v>7</v>
      </c>
      <c r="BV6" s="23">
        <f>_xlfn.XLOOKUP($D6,Prev_Month_Download!$I$3:$I$30,Prev_Month_Download!CT$3:CT$30)</f>
        <v>2</v>
      </c>
      <c r="BW6" s="23">
        <f>_xlfn.XLOOKUP($D6,Prev_Month_Download!$I$3:$I$30,Prev_Month_Download!CU$3:CU$30)</f>
        <v>1</v>
      </c>
      <c r="BX6" s="23">
        <f>_xlfn.XLOOKUP($D6,Prev_Month_Download!$I$3:$I$30,Prev_Month_Download!CV$3:CV$30)</f>
        <v>5</v>
      </c>
      <c r="BY6" s="23">
        <f>_xlfn.XLOOKUP($D6,Prev_Month_Download!$I$3:$I$30,Prev_Month_Download!CW$3:CW$30)</f>
        <v>10</v>
      </c>
      <c r="BZ6" s="23">
        <f>_xlfn.XLOOKUP($D6,Prev_Month_Download!$I$3:$I$30,Prev_Month_Download!CX$3:CX$30)</f>
        <v>4</v>
      </c>
      <c r="CA6" s="23">
        <f>_xlfn.XLOOKUP($D6,Prev_Month_Download!$I$3:$I$30,Prev_Month_Download!CY$3:CY$30)</f>
        <v>9</v>
      </c>
      <c r="CB6" s="23">
        <f>_xlfn.XLOOKUP($D6,Prev_Month_Download!$I$3:$I$30,Prev_Month_Download!CZ$3:CZ$30)</f>
        <v>2</v>
      </c>
      <c r="CC6" s="23">
        <f>_xlfn.XLOOKUP($D6,Prev_Month_Download!$I$3:$I$30,Prev_Month_Download!DA$3:DA$30)</f>
        <v>1</v>
      </c>
      <c r="CD6" s="23">
        <f>_xlfn.XLOOKUP($D6,Prev_Month_Download!$I$3:$I$30,Prev_Month_Download!DB$3:DB$30)</f>
        <v>3</v>
      </c>
      <c r="CE6" s="23">
        <f>_xlfn.XLOOKUP($D6,Prev_Month_Download!$I$3:$I$30,Prev_Month_Download!DC$3:DC$30)</f>
        <v>7</v>
      </c>
      <c r="CF6" s="23">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22</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19</v>
      </c>
      <c r="CS6" s="23">
        <f>_xlfn.XLOOKUP($D6,Prev_Month_Download!$I$3:$I$30,Prev_Month_Download!AU$3:AU$30)</f>
        <v>40</v>
      </c>
      <c r="CT6" s="23">
        <f>_xlfn.XLOOKUP($D6,Prev_Month_Download!$I$3:$I$30,Prev_Month_Download!AV$3:AV$30)</f>
        <v>0</v>
      </c>
    </row>
    <row r="7" spans="1:98" x14ac:dyDescent="0.2">
      <c r="A7">
        <v>0</v>
      </c>
      <c r="B7">
        <v>1</v>
      </c>
      <c r="C7">
        <v>2</v>
      </c>
      <c r="D7">
        <v>3</v>
      </c>
      <c r="E7">
        <v>4</v>
      </c>
      <c r="F7">
        <v>5</v>
      </c>
      <c r="G7">
        <v>6</v>
      </c>
      <c r="H7">
        <v>7</v>
      </c>
      <c r="I7">
        <v>8</v>
      </c>
      <c r="J7">
        <v>9</v>
      </c>
      <c r="K7">
        <v>10</v>
      </c>
      <c r="L7">
        <v>11</v>
      </c>
      <c r="M7">
        <v>12</v>
      </c>
      <c r="N7">
        <v>13</v>
      </c>
      <c r="O7">
        <v>14</v>
      </c>
      <c r="P7">
        <v>15</v>
      </c>
      <c r="Q7">
        <v>16</v>
      </c>
      <c r="R7">
        <v>17</v>
      </c>
      <c r="S7">
        <v>18</v>
      </c>
      <c r="T7">
        <v>19</v>
      </c>
      <c r="U7">
        <v>20</v>
      </c>
      <c r="V7">
        <v>21</v>
      </c>
      <c r="W7">
        <v>22</v>
      </c>
      <c r="X7">
        <v>23</v>
      </c>
      <c r="Y7">
        <v>24</v>
      </c>
      <c r="Z7">
        <v>25</v>
      </c>
      <c r="AA7">
        <v>26</v>
      </c>
      <c r="AB7">
        <v>27</v>
      </c>
      <c r="AC7">
        <v>28</v>
      </c>
      <c r="AD7">
        <v>29</v>
      </c>
      <c r="AE7">
        <v>30</v>
      </c>
      <c r="AF7">
        <v>31</v>
      </c>
      <c r="AG7">
        <v>32</v>
      </c>
      <c r="AH7">
        <v>33</v>
      </c>
      <c r="AI7">
        <v>34</v>
      </c>
      <c r="AJ7">
        <v>35</v>
      </c>
      <c r="AK7">
        <v>36</v>
      </c>
      <c r="AL7">
        <v>37</v>
      </c>
      <c r="AM7">
        <v>38</v>
      </c>
      <c r="AN7">
        <v>39</v>
      </c>
      <c r="AO7">
        <v>40</v>
      </c>
      <c r="AP7">
        <v>41</v>
      </c>
      <c r="AQ7">
        <v>42</v>
      </c>
      <c r="AR7">
        <v>43</v>
      </c>
      <c r="AS7">
        <v>44</v>
      </c>
      <c r="AT7">
        <v>45</v>
      </c>
      <c r="AU7">
        <v>46</v>
      </c>
      <c r="AV7">
        <v>47</v>
      </c>
      <c r="AW7">
        <v>48</v>
      </c>
      <c r="AX7">
        <v>49</v>
      </c>
      <c r="AY7">
        <v>50</v>
      </c>
      <c r="AZ7">
        <v>51</v>
      </c>
      <c r="BA7">
        <v>52</v>
      </c>
      <c r="BB7">
        <v>53</v>
      </c>
      <c r="BC7">
        <v>54</v>
      </c>
      <c r="BD7">
        <v>55</v>
      </c>
      <c r="BE7">
        <v>56</v>
      </c>
      <c r="BF7">
        <v>57</v>
      </c>
      <c r="BG7">
        <v>58</v>
      </c>
      <c r="BH7">
        <v>59</v>
      </c>
      <c r="BI7">
        <v>60</v>
      </c>
      <c r="BJ7">
        <v>61</v>
      </c>
      <c r="BK7">
        <v>62</v>
      </c>
      <c r="BL7">
        <v>63</v>
      </c>
      <c r="BM7">
        <v>64</v>
      </c>
      <c r="BN7">
        <v>65</v>
      </c>
      <c r="BO7">
        <v>66</v>
      </c>
      <c r="BP7">
        <v>67</v>
      </c>
      <c r="BQ7">
        <v>68</v>
      </c>
      <c r="BR7">
        <v>69</v>
      </c>
      <c r="BS7">
        <v>70</v>
      </c>
      <c r="BT7">
        <v>71</v>
      </c>
      <c r="BU7">
        <v>72</v>
      </c>
      <c r="BV7">
        <v>73</v>
      </c>
      <c r="BW7">
        <v>74</v>
      </c>
      <c r="BX7">
        <v>75</v>
      </c>
      <c r="BY7">
        <v>76</v>
      </c>
      <c r="BZ7">
        <v>77</v>
      </c>
      <c r="CA7">
        <v>78</v>
      </c>
      <c r="CB7">
        <v>79</v>
      </c>
      <c r="CC7">
        <v>80</v>
      </c>
      <c r="CD7">
        <v>81</v>
      </c>
      <c r="CE7">
        <v>82</v>
      </c>
      <c r="CF7">
        <v>83</v>
      </c>
      <c r="CG7">
        <v>84</v>
      </c>
      <c r="CH7">
        <v>85</v>
      </c>
      <c r="CI7">
        <v>86</v>
      </c>
      <c r="CJ7">
        <v>87</v>
      </c>
      <c r="CK7">
        <v>88</v>
      </c>
      <c r="CL7">
        <v>89</v>
      </c>
      <c r="CM7">
        <v>90</v>
      </c>
      <c r="CN7">
        <v>91</v>
      </c>
      <c r="CO7">
        <v>92</v>
      </c>
      <c r="CP7">
        <v>93</v>
      </c>
      <c r="CQ7">
        <v>94</v>
      </c>
      <c r="CR7">
        <v>95</v>
      </c>
      <c r="CS7">
        <v>96</v>
      </c>
      <c r="CT7">
        <v>97</v>
      </c>
    </row>
  </sheetData>
  <mergeCells count="37">
    <mergeCell ref="BU1:CF1"/>
    <mergeCell ref="G1:J1"/>
    <mergeCell ref="K1:O1"/>
    <mergeCell ref="P1:T1"/>
    <mergeCell ref="U1:X1"/>
    <mergeCell ref="Y1:BT1"/>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X3:X4"/>
    <mergeCell ref="Y3:AD3"/>
    <mergeCell ref="AE3:AJ3"/>
    <mergeCell ref="AK3:AP3"/>
    <mergeCell ref="AQ3:AV3"/>
    <mergeCell ref="AW3:BB3"/>
    <mergeCell ref="BC3:BH3"/>
    <mergeCell ref="BI3:BN3"/>
    <mergeCell ref="BO3:BT3"/>
    <mergeCell ref="CE3:CF3"/>
    <mergeCell ref="BU3:BV3"/>
    <mergeCell ref="BW3:BX3"/>
    <mergeCell ref="BY3:BZ3"/>
    <mergeCell ref="CA3:CB3"/>
    <mergeCell ref="CC3:CD3"/>
  </mergeCells>
  <conditionalFormatting sqref="B5:B6">
    <cfRule type="duplicateValues" dxfId="43" priority="41"/>
  </conditionalFormatting>
  <conditionalFormatting sqref="B7:B1048576 B1:B4 D7 F7 H7 J7 L7 N7 P7 R7 T7 V7 X7 Z7 AB7 AD7 AF7 AH7 AJ7 AL7 AN7 AP7 AR7 AT7 AV7 AX7 AZ7 BB7 BD7 BF7 BH7 BJ7 BL7 BN7 BP7 BR7 BT7 BV7 BX7 BZ7 CB7 CD7 CF7 CH7 CJ7 CL7 CN7 CP7 CR7 CT7">
    <cfRule type="duplicateValues" dxfId="42" priority="49"/>
    <cfRule type="duplicateValues" dxfId="41" priority="50"/>
  </conditionalFormatting>
  <conditionalFormatting sqref="A1:A1048576 C7 E7 G7 I7 K7 M7 O7 Q7 S7 U7 W7 Y7 AA7 AC7 AE7 AG7 AI7 AK7 AM7 AO7 AQ7 AS7 AU7 AW7 AY7 BA7 BC7 BE7 BG7 BI7 BK7 BM7 BO7 BQ7 BS7 BU7 BW7 BY7 CA7 CC7 CE7 CG7 CI7 CK7 CM7 CO7 CQ7 CS7">
    <cfRule type="duplicateValues" dxfId="40" priority="55"/>
  </conditionalFormatting>
  <pageMargins left="0.7" right="0.7" top="0.75" bottom="0.75" header="0.3" footer="0.3"/>
  <pageSetup orientation="portrait" verticalDpi="0" r:id="rId1"/>
  <legacyDrawing r:id="rId2"/>
  <extLst>
    <ext xmlns:x14="http://schemas.microsoft.com/office/spreadsheetml/2009/9/main" uri="{CCE6A557-97BC-4b89-ADB6-D9C93CAAB3DF}">
      <x14:dataValidations xmlns:xm="http://schemas.microsoft.com/office/excel/2006/main" count="5">
        <x14:dataValidation type="list" allowBlank="1" showInputMessage="1" showErrorMessage="1" xr:uid="{7B169E23-EDC8-42C3-8EE9-CAF06A00F58F}">
          <x14:formula1>
            <xm:f>'/Users/anuragkumar/Library/Containers/com.microsoft.Excel/Data/Documents/H:\Medha\mpr upload format\[icdsMPRxxx.xlsx]Sheet4'!#REF!</xm:f>
          </x14:formula1>
          <xm:sqref>G5:H6</xm:sqref>
        </x14:dataValidation>
        <x14:dataValidation type="list" allowBlank="1" showInputMessage="1" showErrorMessage="1" xr:uid="{60ACABBB-0619-4ECC-AFAF-9E6C69BB0184}">
          <x14:formula1>
            <xm:f>Sheet1!$E$2:$E$4</xm:f>
          </x14:formula1>
          <xm:sqref>J5:J6</xm:sqref>
        </x14:dataValidation>
        <x14:dataValidation type="list" allowBlank="1" showInputMessage="1" showErrorMessage="1" xr:uid="{BDB47607-A4D0-4F4A-922A-0B2EEB998B18}">
          <x14:formula1>
            <xm:f>Sheet1!$A$2:$A$3</xm:f>
          </x14:formula1>
          <xm:sqref>U5:V6 X5:X6</xm:sqref>
        </x14:dataValidation>
        <x14:dataValidation type="list" allowBlank="1" showInputMessage="1" showErrorMessage="1" xr:uid="{3AF26C8E-3735-4CBD-B25B-D434D564E05E}">
          <x14:formula1>
            <xm:f>Sheet1!$D$2:$D$4</xm:f>
          </x14:formula1>
          <xm:sqref>I5:I6</xm:sqref>
        </x14:dataValidation>
        <x14:dataValidation type="list" allowBlank="1" showInputMessage="1" showErrorMessage="1" xr:uid="{F429745D-CED4-4649-AFD7-A8D26F6A00F4}">
          <x14:formula1>
            <xm:f>Sheet1!$F$2:$F$5</xm:f>
          </x14:formula1>
          <xm:sqref>W5:W6</xm:sqref>
        </x14:dataValidation>
      </x14:dataValidations>
    </ext>
  </extLst>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2F58A05-2F61-4CA6-A0B3-15CDC03FA548}">
  <dimension ref="A1:DG31"/>
  <sheetViews>
    <sheetView workbookViewId="0">
      <pane xSplit="9" ySplit="2" topLeftCell="J3" activePane="bottomRight" state="frozen"/>
      <selection pane="topRight" activeCell="J1" sqref="J1"/>
      <selection pane="bottomLeft" activeCell="A2" sqref="A2"/>
      <selection pane="bottomRight" activeCell="DJ10" sqref="DJ10"/>
    </sheetView>
  </sheetViews>
  <sheetFormatPr baseColWidth="10" defaultColWidth="8.83203125" defaultRowHeight="15" x14ac:dyDescent="0.2"/>
  <cols>
    <col min="1" max="1" width="10.83203125" bestFit="1" customWidth="1"/>
    <col min="2" max="2" width="6.83203125" customWidth="1"/>
    <col min="3" max="3" width="7.5" customWidth="1"/>
    <col min="4" max="4" width="7.33203125" customWidth="1"/>
    <col min="5" max="5" width="6.1640625" customWidth="1"/>
    <col min="6" max="6" width="6.5" customWidth="1"/>
    <col min="7" max="7" width="8" customWidth="1"/>
    <col min="8" max="8" width="30.5" customWidth="1"/>
    <col min="9" max="9" width="13.1640625" customWidth="1"/>
    <col min="10" max="10" width="6.83203125" customWidth="1"/>
    <col min="11" max="11" width="8.33203125" customWidth="1"/>
    <col min="12" max="12" width="18.33203125" bestFit="1" customWidth="1"/>
    <col min="13" max="13" width="10" bestFit="1" customWidth="1"/>
    <col min="14" max="14" width="7.5" customWidth="1"/>
    <col min="15" max="15" width="13.1640625" bestFit="1" customWidth="1"/>
    <col min="16" max="16" width="15.5" bestFit="1" customWidth="1"/>
    <col min="17" max="20" width="6.6640625" customWidth="1"/>
    <col min="21" max="25" width="5.83203125" customWidth="1"/>
    <col min="26" max="30" width="6.33203125" customWidth="1"/>
    <col min="31" max="34" width="7.6640625" customWidth="1"/>
    <col min="35" max="36" width="6.83203125" customWidth="1"/>
    <col min="37" max="37" width="6.1640625" customWidth="1"/>
    <col min="38" max="38" width="10.6640625" customWidth="1"/>
    <col min="39" max="39" width="9.5" customWidth="1"/>
    <col min="40" max="40" width="14.33203125" bestFit="1" customWidth="1"/>
    <col min="41" max="41" width="8.1640625" bestFit="1" customWidth="1"/>
    <col min="42" max="42" width="7" customWidth="1"/>
    <col min="43" max="43" width="8.83203125" customWidth="1"/>
    <col min="44" max="46" width="6.83203125" customWidth="1"/>
    <col min="47" max="47" width="8.6640625" customWidth="1"/>
    <col min="48" max="48" width="7.1640625" customWidth="1"/>
    <col min="49" max="60" width="8.1640625" customWidth="1"/>
    <col min="61" max="66" width="8" customWidth="1"/>
    <col min="67" max="72" width="7.83203125" customWidth="1"/>
    <col min="73" max="78" width="8.1640625" customWidth="1"/>
    <col min="79" max="84" width="7.83203125" customWidth="1"/>
    <col min="85" max="90" width="8" customWidth="1"/>
    <col min="91" max="96" width="8.1640625" customWidth="1"/>
    <col min="97" max="108" width="7.5" customWidth="1"/>
    <col min="109" max="109" width="54.6640625" bestFit="1" customWidth="1"/>
    <col min="111" max="111" width="10.6640625" style="65" bestFit="1" customWidth="1"/>
  </cols>
  <sheetData>
    <row r="1" spans="1:111" ht="28.5" customHeight="1" x14ac:dyDescent="0.2">
      <c r="A1" s="18"/>
      <c r="B1" s="18"/>
      <c r="C1" s="18"/>
      <c r="D1" s="18"/>
      <c r="E1" s="18"/>
      <c r="F1" s="18"/>
      <c r="G1" s="18"/>
      <c r="H1" s="18"/>
      <c r="I1" s="18"/>
      <c r="J1" s="18"/>
      <c r="K1" s="18"/>
      <c r="L1" s="18"/>
      <c r="M1" s="109" t="s">
        <v>88</v>
      </c>
      <c r="N1" s="109"/>
      <c r="O1" s="109"/>
      <c r="P1" s="109"/>
      <c r="Q1" s="128" t="s">
        <v>369</v>
      </c>
      <c r="R1" s="129"/>
      <c r="S1" s="129"/>
      <c r="T1" s="130"/>
      <c r="U1" s="131" t="s">
        <v>2</v>
      </c>
      <c r="V1" s="132"/>
      <c r="W1" s="132"/>
      <c r="X1" s="132"/>
      <c r="Y1" s="133"/>
      <c r="Z1" s="134" t="s">
        <v>3</v>
      </c>
      <c r="AA1" s="135"/>
      <c r="AB1" s="135"/>
      <c r="AC1" s="135"/>
      <c r="AD1" s="136"/>
      <c r="AE1" s="137" t="s">
        <v>370</v>
      </c>
      <c r="AF1" s="138"/>
      <c r="AG1" s="138"/>
      <c r="AH1" s="139"/>
      <c r="AI1" s="125" t="s">
        <v>371</v>
      </c>
      <c r="AJ1" s="126"/>
      <c r="AK1" s="126"/>
      <c r="AL1" s="126"/>
      <c r="AM1" s="126"/>
      <c r="AN1" s="126"/>
      <c r="AO1" s="126"/>
      <c r="AP1" s="126"/>
      <c r="AQ1" s="126"/>
      <c r="AR1" s="126"/>
      <c r="AS1" s="126"/>
      <c r="AT1" s="126"/>
      <c r="AU1" s="126"/>
      <c r="AV1" s="127"/>
      <c r="AW1" s="140" t="s">
        <v>375</v>
      </c>
      <c r="AX1" s="141"/>
      <c r="AY1" s="141"/>
      <c r="AZ1" s="141"/>
      <c r="BA1" s="141"/>
      <c r="BB1" s="141"/>
      <c r="BC1" s="141"/>
      <c r="BD1" s="141"/>
      <c r="BE1" s="141"/>
      <c r="BF1" s="141"/>
      <c r="BG1" s="141"/>
      <c r="BH1" s="142"/>
      <c r="BI1" s="140" t="s">
        <v>376</v>
      </c>
      <c r="BJ1" s="141"/>
      <c r="BK1" s="141"/>
      <c r="BL1" s="141"/>
      <c r="BM1" s="141"/>
      <c r="BN1" s="141"/>
      <c r="BO1" s="141"/>
      <c r="BP1" s="141"/>
      <c r="BQ1" s="141"/>
      <c r="BR1" s="141"/>
      <c r="BS1" s="141"/>
      <c r="BT1" s="142"/>
      <c r="BU1" s="140" t="s">
        <v>377</v>
      </c>
      <c r="BV1" s="141"/>
      <c r="BW1" s="141"/>
      <c r="BX1" s="141"/>
      <c r="BY1" s="141"/>
      <c r="BZ1" s="141"/>
      <c r="CA1" s="141" t="s">
        <v>378</v>
      </c>
      <c r="CB1" s="141"/>
      <c r="CC1" s="141"/>
      <c r="CD1" s="141"/>
      <c r="CE1" s="141"/>
      <c r="CF1" s="142"/>
      <c r="CG1" s="140" t="s">
        <v>379</v>
      </c>
      <c r="CH1" s="141"/>
      <c r="CI1" s="141"/>
      <c r="CJ1" s="141"/>
      <c r="CK1" s="141"/>
      <c r="CL1" s="142"/>
      <c r="CM1" s="143" t="s">
        <v>380</v>
      </c>
      <c r="CN1" s="144"/>
      <c r="CO1" s="144"/>
      <c r="CP1" s="144"/>
      <c r="CQ1" s="144"/>
      <c r="CR1" s="145"/>
      <c r="CS1" s="137" t="s">
        <v>5</v>
      </c>
      <c r="CT1" s="138"/>
      <c r="CU1" s="138"/>
      <c r="CV1" s="138"/>
      <c r="CW1" s="138"/>
      <c r="CX1" s="138"/>
      <c r="CY1" s="138"/>
      <c r="CZ1" s="138"/>
      <c r="DA1" s="138"/>
      <c r="DB1" s="138"/>
      <c r="DC1" s="138"/>
      <c r="DD1" s="139"/>
      <c r="DE1">
        <f>COLUMN()</f>
        <v>109</v>
      </c>
    </row>
    <row r="2" spans="1:111" s="45" customFormat="1" ht="100.5" customHeight="1" x14ac:dyDescent="0.2">
      <c r="A2" s="38" t="s">
        <v>199</v>
      </c>
      <c r="B2" s="38" t="s">
        <v>200</v>
      </c>
      <c r="C2" s="38" t="s">
        <v>201</v>
      </c>
      <c r="D2" s="38" t="s">
        <v>202</v>
      </c>
      <c r="E2" s="38" t="s">
        <v>194</v>
      </c>
      <c r="F2" s="38" t="s">
        <v>81</v>
      </c>
      <c r="G2" s="38" t="s">
        <v>203</v>
      </c>
      <c r="H2" s="38" t="s">
        <v>204</v>
      </c>
      <c r="I2" s="38" t="s">
        <v>360</v>
      </c>
      <c r="J2" s="38" t="s">
        <v>205</v>
      </c>
      <c r="K2" s="38" t="s">
        <v>206</v>
      </c>
      <c r="L2" s="38" t="s">
        <v>207</v>
      </c>
      <c r="M2" s="39" t="s">
        <v>208</v>
      </c>
      <c r="N2" s="39" t="s">
        <v>209</v>
      </c>
      <c r="O2" s="39" t="s">
        <v>210</v>
      </c>
      <c r="P2" s="39" t="s">
        <v>211</v>
      </c>
      <c r="Q2" s="40" t="s">
        <v>212</v>
      </c>
      <c r="R2" s="40" t="s">
        <v>213</v>
      </c>
      <c r="S2" s="40" t="s">
        <v>214</v>
      </c>
      <c r="T2" s="40" t="s">
        <v>215</v>
      </c>
      <c r="U2" s="41" t="s">
        <v>216</v>
      </c>
      <c r="V2" s="41" t="s">
        <v>217</v>
      </c>
      <c r="W2" s="41" t="s">
        <v>218</v>
      </c>
      <c r="X2" s="41" t="s">
        <v>219</v>
      </c>
      <c r="Y2" s="41" t="s">
        <v>220</v>
      </c>
      <c r="Z2" s="42" t="s">
        <v>221</v>
      </c>
      <c r="AA2" s="42" t="s">
        <v>222</v>
      </c>
      <c r="AB2" s="42" t="s">
        <v>223</v>
      </c>
      <c r="AC2" s="42" t="s">
        <v>224</v>
      </c>
      <c r="AD2" s="42" t="s">
        <v>225</v>
      </c>
      <c r="AE2" s="43" t="s">
        <v>226</v>
      </c>
      <c r="AF2" s="43" t="s">
        <v>227</v>
      </c>
      <c r="AG2" s="43" t="s">
        <v>228</v>
      </c>
      <c r="AH2" s="43" t="s">
        <v>229</v>
      </c>
      <c r="AI2" s="44" t="s">
        <v>230</v>
      </c>
      <c r="AJ2" s="44" t="s">
        <v>231</v>
      </c>
      <c r="AK2" s="44" t="s">
        <v>233</v>
      </c>
      <c r="AL2" s="44" t="s">
        <v>372</v>
      </c>
      <c r="AM2" s="44" t="s">
        <v>373</v>
      </c>
      <c r="AN2" s="44" t="s">
        <v>236</v>
      </c>
      <c r="AO2" s="44" t="s">
        <v>237</v>
      </c>
      <c r="AP2" s="44" t="s">
        <v>232</v>
      </c>
      <c r="AQ2" s="44" t="s">
        <v>234</v>
      </c>
      <c r="AR2" s="44" t="s">
        <v>235</v>
      </c>
      <c r="AS2" s="44" t="s">
        <v>374</v>
      </c>
      <c r="AT2" s="44" t="s">
        <v>372</v>
      </c>
      <c r="AU2" s="44" t="s">
        <v>238</v>
      </c>
      <c r="AV2" s="44" t="s">
        <v>239</v>
      </c>
      <c r="AW2" s="46" t="s">
        <v>240</v>
      </c>
      <c r="AX2" s="46" t="s">
        <v>241</v>
      </c>
      <c r="AY2" s="46" t="s">
        <v>242</v>
      </c>
      <c r="AZ2" s="46" t="s">
        <v>243</v>
      </c>
      <c r="BA2" s="46" t="s">
        <v>244</v>
      </c>
      <c r="BB2" s="46" t="s">
        <v>245</v>
      </c>
      <c r="BC2" s="47" t="s">
        <v>246</v>
      </c>
      <c r="BD2" s="47" t="s">
        <v>247</v>
      </c>
      <c r="BE2" s="47" t="s">
        <v>248</v>
      </c>
      <c r="BF2" s="47" t="s">
        <v>249</v>
      </c>
      <c r="BG2" s="47" t="s">
        <v>250</v>
      </c>
      <c r="BH2" s="47" t="s">
        <v>251</v>
      </c>
      <c r="BI2" s="43" t="s">
        <v>252</v>
      </c>
      <c r="BJ2" s="43" t="s">
        <v>253</v>
      </c>
      <c r="BK2" s="43" t="s">
        <v>254</v>
      </c>
      <c r="BL2" s="43" t="s">
        <v>255</v>
      </c>
      <c r="BM2" s="43" t="s">
        <v>256</v>
      </c>
      <c r="BN2" s="43" t="s">
        <v>257</v>
      </c>
      <c r="BO2" s="48" t="s">
        <v>258</v>
      </c>
      <c r="BP2" s="48" t="s">
        <v>259</v>
      </c>
      <c r="BQ2" s="48" t="s">
        <v>260</v>
      </c>
      <c r="BR2" s="48" t="s">
        <v>261</v>
      </c>
      <c r="BS2" s="48" t="s">
        <v>262</v>
      </c>
      <c r="BT2" s="48" t="s">
        <v>263</v>
      </c>
      <c r="BU2" s="49" t="s">
        <v>264</v>
      </c>
      <c r="BV2" s="49" t="s">
        <v>265</v>
      </c>
      <c r="BW2" s="49" t="s">
        <v>266</v>
      </c>
      <c r="BX2" s="49" t="s">
        <v>267</v>
      </c>
      <c r="BY2" s="49" t="s">
        <v>268</v>
      </c>
      <c r="BZ2" s="49" t="s">
        <v>269</v>
      </c>
      <c r="CA2" s="50" t="s">
        <v>270</v>
      </c>
      <c r="CB2" s="50" t="s">
        <v>271</v>
      </c>
      <c r="CC2" s="50" t="s">
        <v>272</v>
      </c>
      <c r="CD2" s="50" t="s">
        <v>273</v>
      </c>
      <c r="CE2" s="50" t="s">
        <v>274</v>
      </c>
      <c r="CF2" s="50" t="s">
        <v>275</v>
      </c>
      <c r="CG2" s="41" t="s">
        <v>276</v>
      </c>
      <c r="CH2" s="41" t="s">
        <v>277</v>
      </c>
      <c r="CI2" s="41" t="s">
        <v>278</v>
      </c>
      <c r="CJ2" s="41" t="s">
        <v>279</v>
      </c>
      <c r="CK2" s="41" t="s">
        <v>280</v>
      </c>
      <c r="CL2" s="41" t="s">
        <v>281</v>
      </c>
      <c r="CM2" s="51" t="s">
        <v>282</v>
      </c>
      <c r="CN2" s="51" t="s">
        <v>283</v>
      </c>
      <c r="CO2" s="51" t="s">
        <v>284</v>
      </c>
      <c r="CP2" s="51" t="s">
        <v>285</v>
      </c>
      <c r="CQ2" s="51" t="s">
        <v>286</v>
      </c>
      <c r="CR2" s="51" t="s">
        <v>287</v>
      </c>
      <c r="CS2" s="52" t="s">
        <v>288</v>
      </c>
      <c r="CT2" s="52" t="s">
        <v>289</v>
      </c>
      <c r="CU2" s="52" t="s">
        <v>290</v>
      </c>
      <c r="CV2" s="53" t="s">
        <v>291</v>
      </c>
      <c r="CW2" s="53" t="s">
        <v>292</v>
      </c>
      <c r="CX2" s="53" t="s">
        <v>293</v>
      </c>
      <c r="CY2" s="54" t="s">
        <v>294</v>
      </c>
      <c r="CZ2" s="54" t="s">
        <v>295</v>
      </c>
      <c r="DA2" s="54" t="s">
        <v>296</v>
      </c>
      <c r="DB2" s="51" t="s">
        <v>297</v>
      </c>
      <c r="DC2" s="51" t="s">
        <v>298</v>
      </c>
      <c r="DD2" s="51" t="s">
        <v>299</v>
      </c>
      <c r="DE2" s="45" t="s">
        <v>410</v>
      </c>
      <c r="DF2" s="45" t="s">
        <v>81</v>
      </c>
      <c r="DG2" s="66" t="s">
        <v>413</v>
      </c>
    </row>
    <row r="3" spans="1:111" x14ac:dyDescent="0.2">
      <c r="A3" s="58" t="s">
        <v>300</v>
      </c>
      <c r="B3" s="58" t="s">
        <v>301</v>
      </c>
      <c r="C3" s="58" t="s">
        <v>302</v>
      </c>
      <c r="D3" s="58" t="s">
        <v>303</v>
      </c>
      <c r="E3" s="58">
        <v>112</v>
      </c>
      <c r="F3" s="58">
        <v>1</v>
      </c>
      <c r="G3" s="22">
        <v>1023621</v>
      </c>
      <c r="H3" s="36" t="s">
        <v>308</v>
      </c>
      <c r="I3" s="37">
        <v>10236210132</v>
      </c>
      <c r="J3" s="18">
        <v>3</v>
      </c>
      <c r="K3" s="18">
        <v>2020</v>
      </c>
      <c r="L3" s="18" t="s">
        <v>309</v>
      </c>
      <c r="M3" s="18" t="s">
        <v>38</v>
      </c>
      <c r="N3" s="18" t="s">
        <v>39</v>
      </c>
      <c r="O3" s="18" t="s">
        <v>40</v>
      </c>
      <c r="P3" s="18" t="s">
        <v>304</v>
      </c>
      <c r="Q3" s="18" t="s">
        <v>43</v>
      </c>
      <c r="R3" s="18" t="s">
        <v>42</v>
      </c>
      <c r="S3" s="18" t="s">
        <v>42</v>
      </c>
      <c r="T3" s="18" t="s">
        <v>42</v>
      </c>
      <c r="U3" s="29">
        <v>15</v>
      </c>
      <c r="V3" s="29">
        <v>75</v>
      </c>
      <c r="W3" s="29">
        <v>56</v>
      </c>
      <c r="X3" s="29">
        <v>10</v>
      </c>
      <c r="Y3" s="29">
        <v>14</v>
      </c>
      <c r="Z3" s="55">
        <v>25</v>
      </c>
      <c r="AA3" s="55">
        <v>0</v>
      </c>
      <c r="AB3" s="55">
        <v>0</v>
      </c>
      <c r="AC3" s="55">
        <v>25</v>
      </c>
      <c r="AD3" s="55">
        <v>0</v>
      </c>
      <c r="AE3" s="18" t="s">
        <v>42</v>
      </c>
      <c r="AF3" s="18" t="s">
        <v>42</v>
      </c>
      <c r="AG3" s="18" t="s">
        <v>198</v>
      </c>
      <c r="AH3" s="18" t="s">
        <v>42</v>
      </c>
      <c r="AI3" s="18" t="s">
        <v>43</v>
      </c>
      <c r="AJ3" s="18" t="s">
        <v>43</v>
      </c>
      <c r="AK3" s="18" t="s">
        <v>43</v>
      </c>
      <c r="AL3" s="18">
        <f t="shared" ref="AL3:AL30" ca="1" si="0">RANDBETWEEN(15,25)</f>
        <v>17</v>
      </c>
      <c r="AM3" s="18" t="s">
        <v>42</v>
      </c>
      <c r="AN3" s="18" t="s">
        <v>305</v>
      </c>
      <c r="AO3" s="18" t="s">
        <v>42</v>
      </c>
      <c r="AP3" s="18" t="s">
        <v>42</v>
      </c>
      <c r="AQ3" s="18">
        <v>0</v>
      </c>
      <c r="AR3" s="18">
        <v>0</v>
      </c>
      <c r="AS3" s="18" t="s">
        <v>43</v>
      </c>
      <c r="AT3" s="18">
        <f ca="1">RANDBETWEEN(10,16)</f>
        <v>16</v>
      </c>
      <c r="AU3" s="18">
        <v>40</v>
      </c>
      <c r="AV3" s="18">
        <v>0</v>
      </c>
      <c r="AW3" s="18">
        <v>0</v>
      </c>
      <c r="AX3" s="18">
        <v>0</v>
      </c>
      <c r="AY3" s="18">
        <v>0</v>
      </c>
      <c r="AZ3" s="18">
        <v>0</v>
      </c>
      <c r="BA3" s="18">
        <v>0</v>
      </c>
      <c r="BB3" s="18">
        <v>0</v>
      </c>
      <c r="BC3" s="18">
        <v>0</v>
      </c>
      <c r="BD3" s="18">
        <v>0</v>
      </c>
      <c r="BE3" s="18">
        <v>0</v>
      </c>
      <c r="BF3" s="18">
        <v>0</v>
      </c>
      <c r="BG3" s="18">
        <v>0</v>
      </c>
      <c r="BH3" s="18">
        <v>0</v>
      </c>
      <c r="BI3" s="18">
        <v>0</v>
      </c>
      <c r="BJ3" s="18">
        <v>0</v>
      </c>
      <c r="BK3" s="18">
        <v>0</v>
      </c>
      <c r="BL3" s="18">
        <v>0</v>
      </c>
      <c r="BM3" s="18">
        <v>0</v>
      </c>
      <c r="BN3" s="18">
        <v>0</v>
      </c>
      <c r="BO3" s="18">
        <v>0</v>
      </c>
      <c r="BP3" s="18">
        <v>0</v>
      </c>
      <c r="BQ3" s="18">
        <v>0</v>
      </c>
      <c r="BR3" s="18">
        <v>0</v>
      </c>
      <c r="BS3" s="18">
        <v>0</v>
      </c>
      <c r="BT3" s="18">
        <v>0</v>
      </c>
      <c r="BU3" s="18">
        <v>0</v>
      </c>
      <c r="BV3" s="18">
        <v>0</v>
      </c>
      <c r="BW3" s="18">
        <v>0</v>
      </c>
      <c r="BX3" s="18">
        <v>0</v>
      </c>
      <c r="BY3" s="18">
        <v>0</v>
      </c>
      <c r="BZ3" s="18">
        <v>0</v>
      </c>
      <c r="CA3" s="18">
        <v>0</v>
      </c>
      <c r="CB3" s="18">
        <v>0</v>
      </c>
      <c r="CC3" s="18">
        <v>0</v>
      </c>
      <c r="CD3" s="18">
        <v>0</v>
      </c>
      <c r="CE3" s="18">
        <v>0</v>
      </c>
      <c r="CF3" s="18">
        <v>0</v>
      </c>
      <c r="CG3" s="29">
        <v>0</v>
      </c>
      <c r="CH3" s="29">
        <v>0</v>
      </c>
      <c r="CI3" s="29">
        <v>27</v>
      </c>
      <c r="CJ3" s="29">
        <v>0</v>
      </c>
      <c r="CK3" s="29">
        <f>SUM(CG3:CJ3)</f>
        <v>27</v>
      </c>
      <c r="CL3" s="29">
        <v>0</v>
      </c>
      <c r="CM3" s="18">
        <v>0</v>
      </c>
      <c r="CN3" s="18">
        <v>0</v>
      </c>
      <c r="CO3" s="18">
        <v>13</v>
      </c>
      <c r="CP3" s="18">
        <v>0</v>
      </c>
      <c r="CQ3" s="18">
        <f>SUM(CM3:CP3)</f>
        <v>13</v>
      </c>
      <c r="CR3" s="18">
        <v>0</v>
      </c>
      <c r="CS3" s="57">
        <v>7</v>
      </c>
      <c r="CT3" s="57">
        <v>3</v>
      </c>
      <c r="CU3" s="57">
        <v>1</v>
      </c>
      <c r="CV3" s="57">
        <v>9</v>
      </c>
      <c r="CW3" s="57">
        <v>6</v>
      </c>
      <c r="CX3" s="57">
        <v>0</v>
      </c>
      <c r="CY3" s="57">
        <v>1</v>
      </c>
      <c r="CZ3" s="57">
        <v>8</v>
      </c>
      <c r="DA3" s="57">
        <v>1</v>
      </c>
      <c r="DB3" s="57">
        <v>3</v>
      </c>
      <c r="DC3" s="57">
        <v>5</v>
      </c>
      <c r="DD3" s="57">
        <v>0</v>
      </c>
      <c r="DE3" s="60" t="s">
        <v>385</v>
      </c>
      <c r="DF3">
        <f>F3</f>
        <v>1</v>
      </c>
      <c r="DG3" s="65" t="e">
        <f>VLOOKUP(E3,'[3]Form responses 1'!$B$2:$D$15,3,FALSE)</f>
        <v>#N/A</v>
      </c>
    </row>
    <row r="4" spans="1:111" x14ac:dyDescent="0.2">
      <c r="A4" s="58" t="s">
        <v>300</v>
      </c>
      <c r="B4" s="58" t="s">
        <v>301</v>
      </c>
      <c r="C4" s="58" t="s">
        <v>302</v>
      </c>
      <c r="D4" s="58" t="s">
        <v>303</v>
      </c>
      <c r="E4" s="58">
        <v>110</v>
      </c>
      <c r="F4" s="58">
        <v>1</v>
      </c>
      <c r="G4" s="22">
        <v>1023621</v>
      </c>
      <c r="H4" s="36" t="s">
        <v>310</v>
      </c>
      <c r="I4" s="37">
        <v>10236210230</v>
      </c>
      <c r="J4" s="18">
        <v>3</v>
      </c>
      <c r="K4" s="18">
        <v>2020</v>
      </c>
      <c r="L4" s="18" t="s">
        <v>311</v>
      </c>
      <c r="M4" s="18" t="s">
        <v>50</v>
      </c>
      <c r="N4" s="18" t="s">
        <v>39</v>
      </c>
      <c r="O4" s="18" t="s">
        <v>40</v>
      </c>
      <c r="P4" s="18" t="s">
        <v>306</v>
      </c>
      <c r="Q4" s="18" t="s">
        <v>43</v>
      </c>
      <c r="R4" s="18" t="s">
        <v>43</v>
      </c>
      <c r="S4" s="18" t="s">
        <v>42</v>
      </c>
      <c r="T4" s="18" t="s">
        <v>42</v>
      </c>
      <c r="U4" s="29">
        <v>12</v>
      </c>
      <c r="V4" s="29">
        <v>51</v>
      </c>
      <c r="W4" s="29">
        <v>55</v>
      </c>
      <c r="X4" s="29">
        <v>9</v>
      </c>
      <c r="Y4" s="29">
        <v>10</v>
      </c>
      <c r="Z4" s="55">
        <v>25</v>
      </c>
      <c r="AA4" s="55">
        <v>0</v>
      </c>
      <c r="AB4" s="55">
        <v>0</v>
      </c>
      <c r="AC4" s="55">
        <v>25</v>
      </c>
      <c r="AD4" s="55">
        <v>0</v>
      </c>
      <c r="AE4" s="18" t="s">
        <v>42</v>
      </c>
      <c r="AF4" s="18" t="s">
        <v>42</v>
      </c>
      <c r="AG4" s="18" t="s">
        <v>198</v>
      </c>
      <c r="AH4" s="18" t="s">
        <v>42</v>
      </c>
      <c r="AI4" s="18" t="s">
        <v>43</v>
      </c>
      <c r="AJ4" s="18" t="s">
        <v>43</v>
      </c>
      <c r="AK4" s="18" t="s">
        <v>43</v>
      </c>
      <c r="AL4" s="18">
        <f t="shared" ca="1" si="0"/>
        <v>22</v>
      </c>
      <c r="AM4" s="18" t="s">
        <v>42</v>
      </c>
      <c r="AN4" s="18" t="s">
        <v>305</v>
      </c>
      <c r="AO4" s="18" t="s">
        <v>42</v>
      </c>
      <c r="AP4" s="18" t="s">
        <v>42</v>
      </c>
      <c r="AQ4" s="18">
        <v>0</v>
      </c>
      <c r="AR4" s="18">
        <v>0</v>
      </c>
      <c r="AS4" s="18" t="s">
        <v>43</v>
      </c>
      <c r="AT4" s="18">
        <f ca="1">RANDBETWEEN(10,20)</f>
        <v>18</v>
      </c>
      <c r="AU4" s="18">
        <v>40</v>
      </c>
      <c r="AV4" s="18">
        <v>0</v>
      </c>
      <c r="AW4" s="18">
        <v>0</v>
      </c>
      <c r="AX4" s="18">
        <v>0</v>
      </c>
      <c r="AY4" s="18">
        <v>0</v>
      </c>
      <c r="AZ4" s="18">
        <v>0</v>
      </c>
      <c r="BA4" s="18">
        <v>0</v>
      </c>
      <c r="BB4" s="18">
        <v>0</v>
      </c>
      <c r="BC4" s="18">
        <v>0</v>
      </c>
      <c r="BD4" s="18">
        <v>0</v>
      </c>
      <c r="BE4" s="18">
        <v>0</v>
      </c>
      <c r="BF4" s="18">
        <v>0</v>
      </c>
      <c r="BG4" s="18">
        <v>0</v>
      </c>
      <c r="BH4" s="18">
        <v>0</v>
      </c>
      <c r="BI4" s="18">
        <v>0</v>
      </c>
      <c r="BJ4" s="18">
        <v>0</v>
      </c>
      <c r="BK4" s="18">
        <v>0</v>
      </c>
      <c r="BL4" s="18">
        <v>0</v>
      </c>
      <c r="BM4" s="18">
        <v>0</v>
      </c>
      <c r="BN4" s="18">
        <v>0</v>
      </c>
      <c r="BO4" s="18">
        <v>0</v>
      </c>
      <c r="BP4" s="18">
        <v>0</v>
      </c>
      <c r="BQ4" s="18">
        <v>0</v>
      </c>
      <c r="BR4" s="18">
        <v>0</v>
      </c>
      <c r="BS4" s="18">
        <v>0</v>
      </c>
      <c r="BT4" s="18">
        <v>0</v>
      </c>
      <c r="BU4" s="18">
        <v>0</v>
      </c>
      <c r="BV4" s="18">
        <v>0</v>
      </c>
      <c r="BW4" s="18">
        <v>0</v>
      </c>
      <c r="BX4" s="18">
        <v>0</v>
      </c>
      <c r="BY4" s="18">
        <v>0</v>
      </c>
      <c r="BZ4" s="18">
        <v>0</v>
      </c>
      <c r="CA4" s="18">
        <v>0</v>
      </c>
      <c r="CB4" s="18">
        <v>0</v>
      </c>
      <c r="CC4" s="18">
        <v>0</v>
      </c>
      <c r="CD4" s="18">
        <v>0</v>
      </c>
      <c r="CE4" s="18">
        <v>0</v>
      </c>
      <c r="CF4" s="18">
        <v>0</v>
      </c>
      <c r="CG4" s="29">
        <v>9</v>
      </c>
      <c r="CH4" s="29">
        <v>0</v>
      </c>
      <c r="CI4" s="29">
        <v>12</v>
      </c>
      <c r="CJ4" s="29">
        <v>0</v>
      </c>
      <c r="CK4" s="29">
        <f t="shared" ref="CK4:CK30" si="1">SUM(CG4:CJ4)</f>
        <v>21</v>
      </c>
      <c r="CL4" s="29">
        <v>0</v>
      </c>
      <c r="CM4" s="18">
        <v>10</v>
      </c>
      <c r="CN4" s="18">
        <v>0</v>
      </c>
      <c r="CO4" s="18">
        <v>9</v>
      </c>
      <c r="CP4" s="18">
        <v>0</v>
      </c>
      <c r="CQ4" s="18">
        <f t="shared" ref="CQ4:CQ30" si="2">SUM(CM4:CP4)</f>
        <v>19</v>
      </c>
      <c r="CR4" s="18">
        <v>0</v>
      </c>
      <c r="CS4" s="57">
        <v>9</v>
      </c>
      <c r="CT4" s="57">
        <v>5</v>
      </c>
      <c r="CU4" s="57">
        <v>0</v>
      </c>
      <c r="CV4" s="57">
        <v>1</v>
      </c>
      <c r="CW4" s="57">
        <v>6</v>
      </c>
      <c r="CX4" s="57">
        <v>1</v>
      </c>
      <c r="CY4" s="57">
        <v>5</v>
      </c>
      <c r="CZ4" s="57">
        <v>3</v>
      </c>
      <c r="DA4" s="57">
        <v>0</v>
      </c>
      <c r="DB4" s="57">
        <v>8</v>
      </c>
      <c r="DC4" s="57">
        <v>6</v>
      </c>
      <c r="DD4" s="57">
        <v>1</v>
      </c>
      <c r="DE4" t="s">
        <v>411</v>
      </c>
      <c r="DF4">
        <v>2</v>
      </c>
      <c r="DG4" s="65">
        <f>VLOOKUP(E4,'[3]Form responses 1'!$B$2:$D$15,3,FALSE)</f>
        <v>44163</v>
      </c>
    </row>
    <row r="5" spans="1:111" x14ac:dyDescent="0.2">
      <c r="A5" s="36" t="s">
        <v>312</v>
      </c>
      <c r="B5" s="36" t="s">
        <v>301</v>
      </c>
      <c r="C5" s="36" t="s">
        <v>302</v>
      </c>
      <c r="D5" s="36" t="s">
        <v>303</v>
      </c>
      <c r="E5" s="36">
        <v>46</v>
      </c>
      <c r="F5" s="36">
        <v>2</v>
      </c>
      <c r="G5" s="18">
        <v>1023621</v>
      </c>
      <c r="H5" s="56" t="s">
        <v>329</v>
      </c>
      <c r="I5" s="37">
        <v>10236210219</v>
      </c>
      <c r="J5" s="18">
        <v>3</v>
      </c>
      <c r="K5" s="18">
        <v>2020</v>
      </c>
      <c r="L5" s="18" t="s">
        <v>330</v>
      </c>
      <c r="M5" s="18" t="s">
        <v>38</v>
      </c>
      <c r="N5" s="18" t="s">
        <v>39</v>
      </c>
      <c r="O5" s="18" t="s">
        <v>40</v>
      </c>
      <c r="P5" s="18" t="s">
        <v>304</v>
      </c>
      <c r="Q5" s="18" t="s">
        <v>42</v>
      </c>
      <c r="R5" s="18" t="s">
        <v>42</v>
      </c>
      <c r="S5" s="18" t="s">
        <v>42</v>
      </c>
      <c r="T5" s="18" t="s">
        <v>42</v>
      </c>
      <c r="U5" s="29">
        <v>14</v>
      </c>
      <c r="V5" s="29">
        <v>55</v>
      </c>
      <c r="W5" s="29">
        <v>71</v>
      </c>
      <c r="X5" s="29">
        <v>10</v>
      </c>
      <c r="Y5" s="29">
        <v>13</v>
      </c>
      <c r="Z5" s="55">
        <v>25</v>
      </c>
      <c r="AA5" s="55">
        <v>0</v>
      </c>
      <c r="AB5" s="55">
        <v>0</v>
      </c>
      <c r="AC5" s="55">
        <v>25</v>
      </c>
      <c r="AD5" s="55">
        <v>0</v>
      </c>
      <c r="AE5" s="18" t="s">
        <v>43</v>
      </c>
      <c r="AF5" s="18" t="s">
        <v>43</v>
      </c>
      <c r="AG5" s="18" t="s">
        <v>198</v>
      </c>
      <c r="AH5" s="18" t="s">
        <v>42</v>
      </c>
      <c r="AI5" s="18" t="s">
        <v>43</v>
      </c>
      <c r="AJ5" s="18" t="s">
        <v>43</v>
      </c>
      <c r="AK5" s="18" t="s">
        <v>43</v>
      </c>
      <c r="AL5" s="18">
        <f t="shared" ca="1" si="0"/>
        <v>21</v>
      </c>
      <c r="AM5" s="18" t="s">
        <v>42</v>
      </c>
      <c r="AN5" s="18" t="s">
        <v>305</v>
      </c>
      <c r="AO5" s="18" t="s">
        <v>42</v>
      </c>
      <c r="AP5" s="18" t="s">
        <v>42</v>
      </c>
      <c r="AQ5" s="18">
        <v>0</v>
      </c>
      <c r="AR5" s="18">
        <v>0</v>
      </c>
      <c r="AS5" s="18" t="s">
        <v>43</v>
      </c>
      <c r="AT5" s="18">
        <f t="shared" ref="AT5:AT30" ca="1" si="3">RANDBETWEEN(10,20)</f>
        <v>18</v>
      </c>
      <c r="AU5" s="18">
        <v>40</v>
      </c>
      <c r="AV5" s="18">
        <v>0</v>
      </c>
      <c r="AW5" s="18">
        <v>0</v>
      </c>
      <c r="AX5" s="18">
        <v>0</v>
      </c>
      <c r="AY5" s="18">
        <v>0</v>
      </c>
      <c r="AZ5" s="18">
        <v>0</v>
      </c>
      <c r="BA5" s="18">
        <v>0</v>
      </c>
      <c r="BB5" s="18">
        <v>0</v>
      </c>
      <c r="BC5" s="18">
        <v>0</v>
      </c>
      <c r="BD5" s="18">
        <v>0</v>
      </c>
      <c r="BE5" s="18">
        <v>0</v>
      </c>
      <c r="BF5" s="18">
        <v>0</v>
      </c>
      <c r="BG5" s="18">
        <v>0</v>
      </c>
      <c r="BH5" s="18">
        <v>0</v>
      </c>
      <c r="BI5" s="18">
        <v>0</v>
      </c>
      <c r="BJ5" s="18">
        <v>0</v>
      </c>
      <c r="BK5" s="18">
        <v>0</v>
      </c>
      <c r="BL5" s="18">
        <v>0</v>
      </c>
      <c r="BM5" s="18">
        <v>0</v>
      </c>
      <c r="BN5" s="18">
        <v>0</v>
      </c>
      <c r="BO5" s="18">
        <v>0</v>
      </c>
      <c r="BP5" s="18">
        <v>0</v>
      </c>
      <c r="BQ5" s="18">
        <v>0</v>
      </c>
      <c r="BR5" s="18">
        <v>0</v>
      </c>
      <c r="BS5" s="18">
        <v>0</v>
      </c>
      <c r="BT5" s="18">
        <v>0</v>
      </c>
      <c r="BU5" s="18">
        <v>0</v>
      </c>
      <c r="BV5" s="18">
        <v>0</v>
      </c>
      <c r="BW5" s="18">
        <v>0</v>
      </c>
      <c r="BX5" s="18">
        <v>0</v>
      </c>
      <c r="BY5" s="18">
        <v>0</v>
      </c>
      <c r="BZ5" s="18">
        <v>0</v>
      </c>
      <c r="CA5" s="18">
        <v>0</v>
      </c>
      <c r="CB5" s="18">
        <v>0</v>
      </c>
      <c r="CC5" s="18">
        <v>0</v>
      </c>
      <c r="CD5" s="18">
        <v>0</v>
      </c>
      <c r="CE5" s="18">
        <v>0</v>
      </c>
      <c r="CF5" s="18">
        <v>0</v>
      </c>
      <c r="CG5" s="29">
        <v>15</v>
      </c>
      <c r="CH5" s="29">
        <v>0</v>
      </c>
      <c r="CI5" s="29">
        <v>0</v>
      </c>
      <c r="CJ5" s="29">
        <v>12</v>
      </c>
      <c r="CK5" s="29">
        <f t="shared" si="1"/>
        <v>27</v>
      </c>
      <c r="CL5" s="29">
        <v>0</v>
      </c>
      <c r="CM5" s="18">
        <v>10</v>
      </c>
      <c r="CN5" s="18">
        <v>0</v>
      </c>
      <c r="CO5" s="18">
        <v>0</v>
      </c>
      <c r="CP5" s="18">
        <v>3</v>
      </c>
      <c r="CQ5" s="18">
        <f t="shared" si="2"/>
        <v>13</v>
      </c>
      <c r="CR5" s="18">
        <v>0</v>
      </c>
      <c r="CS5" s="57">
        <v>7</v>
      </c>
      <c r="CT5" s="57">
        <v>6</v>
      </c>
      <c r="CU5" s="57">
        <v>1</v>
      </c>
      <c r="CV5" s="57">
        <v>5</v>
      </c>
      <c r="CW5" s="57">
        <v>3</v>
      </c>
      <c r="CX5" s="57">
        <v>0</v>
      </c>
      <c r="CY5" s="57">
        <v>6</v>
      </c>
      <c r="CZ5" s="57">
        <v>4</v>
      </c>
      <c r="DA5" s="57">
        <v>1</v>
      </c>
      <c r="DB5" s="57">
        <v>2</v>
      </c>
      <c r="DC5" s="57">
        <v>8</v>
      </c>
      <c r="DD5" s="57">
        <v>0</v>
      </c>
      <c r="DE5" t="s">
        <v>386</v>
      </c>
      <c r="DF5">
        <f t="shared" ref="DF5:DF30" si="4">F5</f>
        <v>2</v>
      </c>
      <c r="DG5" s="65" t="e">
        <f>VLOOKUP(E5,'[3]Form responses 1'!$B$2:$D$15,3,FALSE)</f>
        <v>#N/A</v>
      </c>
    </row>
    <row r="6" spans="1:111" x14ac:dyDescent="0.2">
      <c r="A6" s="36" t="s">
        <v>312</v>
      </c>
      <c r="B6" s="36" t="s">
        <v>301</v>
      </c>
      <c r="C6" s="36" t="s">
        <v>302</v>
      </c>
      <c r="D6" s="36" t="s">
        <v>303</v>
      </c>
      <c r="E6" s="36">
        <v>108</v>
      </c>
      <c r="F6" s="36">
        <v>2</v>
      </c>
      <c r="G6" s="22">
        <v>1023621</v>
      </c>
      <c r="H6" s="56" t="s">
        <v>337</v>
      </c>
      <c r="I6" s="37">
        <v>10236210225</v>
      </c>
      <c r="J6" s="18">
        <v>3</v>
      </c>
      <c r="K6" s="18">
        <v>2020</v>
      </c>
      <c r="L6" s="18" t="s">
        <v>338</v>
      </c>
      <c r="M6" s="18" t="s">
        <v>38</v>
      </c>
      <c r="N6" s="18" t="s">
        <v>39</v>
      </c>
      <c r="O6" s="18" t="s">
        <v>40</v>
      </c>
      <c r="P6" s="18" t="s">
        <v>304</v>
      </c>
      <c r="Q6" s="18" t="s">
        <v>43</v>
      </c>
      <c r="R6" s="18" t="s">
        <v>42</v>
      </c>
      <c r="S6" s="18" t="s">
        <v>42</v>
      </c>
      <c r="T6" s="18" t="s">
        <v>42</v>
      </c>
      <c r="U6" s="29">
        <v>13</v>
      </c>
      <c r="V6" s="29">
        <v>56</v>
      </c>
      <c r="W6" s="29">
        <v>64</v>
      </c>
      <c r="X6" s="29">
        <v>10</v>
      </c>
      <c r="Y6" s="29">
        <v>12</v>
      </c>
      <c r="Z6" s="55">
        <v>25</v>
      </c>
      <c r="AA6" s="55">
        <v>0</v>
      </c>
      <c r="AB6" s="55">
        <v>0</v>
      </c>
      <c r="AC6" s="55">
        <v>25</v>
      </c>
      <c r="AD6" s="55">
        <v>0</v>
      </c>
      <c r="AE6" s="18" t="s">
        <v>42</v>
      </c>
      <c r="AF6" s="18" t="s">
        <v>42</v>
      </c>
      <c r="AG6" s="18" t="s">
        <v>198</v>
      </c>
      <c r="AH6" s="18" t="s">
        <v>42</v>
      </c>
      <c r="AI6" s="18" t="s">
        <v>43</v>
      </c>
      <c r="AJ6" s="18" t="s">
        <v>43</v>
      </c>
      <c r="AK6" s="18" t="s">
        <v>43</v>
      </c>
      <c r="AL6" s="18">
        <f t="shared" ca="1" si="0"/>
        <v>21</v>
      </c>
      <c r="AM6" s="18" t="s">
        <v>42</v>
      </c>
      <c r="AN6" s="18" t="s">
        <v>305</v>
      </c>
      <c r="AO6" s="18" t="s">
        <v>42</v>
      </c>
      <c r="AP6" s="18" t="s">
        <v>42</v>
      </c>
      <c r="AQ6" s="18">
        <v>0</v>
      </c>
      <c r="AR6" s="18">
        <v>0</v>
      </c>
      <c r="AS6" s="18" t="s">
        <v>43</v>
      </c>
      <c r="AT6" s="18">
        <f t="shared" ca="1" si="3"/>
        <v>20</v>
      </c>
      <c r="AU6" s="18">
        <v>40</v>
      </c>
      <c r="AV6" s="18">
        <v>0</v>
      </c>
      <c r="AW6" s="18">
        <v>0</v>
      </c>
      <c r="AX6" s="18">
        <v>0</v>
      </c>
      <c r="AY6" s="18">
        <v>0</v>
      </c>
      <c r="AZ6" s="18">
        <v>0</v>
      </c>
      <c r="BA6" s="18">
        <v>0</v>
      </c>
      <c r="BB6" s="18">
        <v>0</v>
      </c>
      <c r="BC6" s="18">
        <v>0</v>
      </c>
      <c r="BD6" s="18">
        <v>0</v>
      </c>
      <c r="BE6" s="18">
        <v>0</v>
      </c>
      <c r="BF6" s="18">
        <v>0</v>
      </c>
      <c r="BG6" s="18">
        <v>0</v>
      </c>
      <c r="BH6" s="18">
        <v>0</v>
      </c>
      <c r="BI6" s="18">
        <v>0</v>
      </c>
      <c r="BJ6" s="18">
        <v>0</v>
      </c>
      <c r="BK6" s="18">
        <v>0</v>
      </c>
      <c r="BL6" s="18">
        <v>0</v>
      </c>
      <c r="BM6" s="18">
        <v>0</v>
      </c>
      <c r="BN6" s="18">
        <v>0</v>
      </c>
      <c r="BO6" s="18">
        <v>0</v>
      </c>
      <c r="BP6" s="18">
        <v>0</v>
      </c>
      <c r="BQ6" s="18">
        <v>0</v>
      </c>
      <c r="BR6" s="18">
        <v>0</v>
      </c>
      <c r="BS6" s="18">
        <v>0</v>
      </c>
      <c r="BT6" s="18">
        <v>0</v>
      </c>
      <c r="BU6" s="18">
        <v>0</v>
      </c>
      <c r="BV6" s="18">
        <v>0</v>
      </c>
      <c r="BW6" s="18">
        <v>0</v>
      </c>
      <c r="BX6" s="18">
        <v>0</v>
      </c>
      <c r="BY6" s="18">
        <v>0</v>
      </c>
      <c r="BZ6" s="18">
        <v>0</v>
      </c>
      <c r="CA6" s="18">
        <v>0</v>
      </c>
      <c r="CB6" s="18">
        <v>0</v>
      </c>
      <c r="CC6" s="18">
        <v>0</v>
      </c>
      <c r="CD6" s="18">
        <v>0</v>
      </c>
      <c r="CE6" s="18">
        <v>0</v>
      </c>
      <c r="CF6" s="18">
        <v>0</v>
      </c>
      <c r="CG6" s="29">
        <v>22</v>
      </c>
      <c r="CH6" s="29">
        <v>0</v>
      </c>
      <c r="CI6" s="29">
        <v>0</v>
      </c>
      <c r="CJ6" s="29">
        <v>0</v>
      </c>
      <c r="CK6" s="29">
        <f t="shared" si="1"/>
        <v>22</v>
      </c>
      <c r="CL6" s="29">
        <v>0</v>
      </c>
      <c r="CM6" s="18">
        <v>18</v>
      </c>
      <c r="CN6" s="18">
        <v>0</v>
      </c>
      <c r="CO6" s="18">
        <v>0</v>
      </c>
      <c r="CP6" s="18">
        <v>0</v>
      </c>
      <c r="CQ6" s="18">
        <f t="shared" si="2"/>
        <v>18</v>
      </c>
      <c r="CR6" s="18">
        <v>0</v>
      </c>
      <c r="CS6" s="57">
        <v>6</v>
      </c>
      <c r="CT6" s="57">
        <v>4</v>
      </c>
      <c r="CU6" s="57">
        <v>0</v>
      </c>
      <c r="CV6" s="57">
        <v>3</v>
      </c>
      <c r="CW6" s="57">
        <v>7</v>
      </c>
      <c r="CX6" s="57">
        <v>1</v>
      </c>
      <c r="CY6" s="57">
        <v>6</v>
      </c>
      <c r="CZ6" s="57">
        <v>6</v>
      </c>
      <c r="DA6" s="57">
        <v>2</v>
      </c>
      <c r="DB6" s="57">
        <v>3</v>
      </c>
      <c r="DC6" s="57">
        <v>2</v>
      </c>
      <c r="DD6" s="57">
        <v>0</v>
      </c>
      <c r="DE6" t="s">
        <v>387</v>
      </c>
      <c r="DF6">
        <f t="shared" si="4"/>
        <v>2</v>
      </c>
      <c r="DG6" s="65">
        <f>VLOOKUP(E6,'[3]Form responses 1'!$B$2:$D$15,3,FALSE)</f>
        <v>44160</v>
      </c>
    </row>
    <row r="7" spans="1:111" x14ac:dyDescent="0.2">
      <c r="A7" s="36" t="s">
        <v>312</v>
      </c>
      <c r="B7" s="36" t="s">
        <v>301</v>
      </c>
      <c r="C7" s="36" t="s">
        <v>302</v>
      </c>
      <c r="D7" s="36" t="s">
        <v>303</v>
      </c>
      <c r="E7" s="36">
        <v>37</v>
      </c>
      <c r="F7" s="36">
        <v>2</v>
      </c>
      <c r="G7" s="22">
        <v>1023621</v>
      </c>
      <c r="H7" s="56" t="s">
        <v>321</v>
      </c>
      <c r="I7" s="37">
        <v>10236210210</v>
      </c>
      <c r="J7" s="18">
        <v>3</v>
      </c>
      <c r="K7" s="18">
        <v>2020</v>
      </c>
      <c r="L7" s="18" t="s">
        <v>322</v>
      </c>
      <c r="M7" s="18" t="s">
        <v>38</v>
      </c>
      <c r="N7" s="18" t="s">
        <v>39</v>
      </c>
      <c r="O7" s="18" t="s">
        <v>40</v>
      </c>
      <c r="P7" s="18" t="s">
        <v>304</v>
      </c>
      <c r="Q7" s="18" t="s">
        <v>43</v>
      </c>
      <c r="R7" s="18" t="s">
        <v>42</v>
      </c>
      <c r="S7" s="18" t="s">
        <v>42</v>
      </c>
      <c r="T7" s="18" t="s">
        <v>42</v>
      </c>
      <c r="U7" s="29">
        <v>14</v>
      </c>
      <c r="V7" s="29">
        <v>57</v>
      </c>
      <c r="W7" s="29">
        <v>68</v>
      </c>
      <c r="X7" s="29">
        <v>10</v>
      </c>
      <c r="Y7" s="29">
        <v>13</v>
      </c>
      <c r="Z7" s="55">
        <v>25</v>
      </c>
      <c r="AA7" s="55">
        <v>0</v>
      </c>
      <c r="AB7" s="55">
        <v>0</v>
      </c>
      <c r="AC7" s="55">
        <v>25</v>
      </c>
      <c r="AD7" s="55">
        <v>0</v>
      </c>
      <c r="AE7" s="18" t="s">
        <v>42</v>
      </c>
      <c r="AF7" s="18" t="s">
        <v>42</v>
      </c>
      <c r="AG7" s="18" t="s">
        <v>198</v>
      </c>
      <c r="AH7" s="18" t="s">
        <v>42</v>
      </c>
      <c r="AI7" s="18" t="s">
        <v>43</v>
      </c>
      <c r="AJ7" s="18" t="s">
        <v>43</v>
      </c>
      <c r="AK7" s="18" t="s">
        <v>43</v>
      </c>
      <c r="AL7" s="18">
        <f t="shared" ca="1" si="0"/>
        <v>22</v>
      </c>
      <c r="AM7" s="18" t="s">
        <v>42</v>
      </c>
      <c r="AN7" s="18" t="s">
        <v>305</v>
      </c>
      <c r="AO7" s="18" t="s">
        <v>42</v>
      </c>
      <c r="AP7" s="18" t="s">
        <v>42</v>
      </c>
      <c r="AQ7" s="18">
        <v>0</v>
      </c>
      <c r="AR7" s="18">
        <v>0</v>
      </c>
      <c r="AS7" s="18" t="s">
        <v>43</v>
      </c>
      <c r="AT7" s="18">
        <f t="shared" ca="1" si="3"/>
        <v>18</v>
      </c>
      <c r="AU7" s="18">
        <v>40</v>
      </c>
      <c r="AV7" s="18">
        <v>0</v>
      </c>
      <c r="AW7" s="18">
        <v>0</v>
      </c>
      <c r="AX7" s="18">
        <v>0</v>
      </c>
      <c r="AY7" s="18">
        <v>0</v>
      </c>
      <c r="AZ7" s="18">
        <v>0</v>
      </c>
      <c r="BA7" s="18">
        <v>0</v>
      </c>
      <c r="BB7" s="18">
        <v>0</v>
      </c>
      <c r="BC7" s="18">
        <v>0</v>
      </c>
      <c r="BD7" s="18">
        <v>0</v>
      </c>
      <c r="BE7" s="18">
        <v>0</v>
      </c>
      <c r="BF7" s="18">
        <v>0</v>
      </c>
      <c r="BG7" s="18">
        <v>0</v>
      </c>
      <c r="BH7" s="18">
        <v>0</v>
      </c>
      <c r="BI7" s="18">
        <v>0</v>
      </c>
      <c r="BJ7" s="18">
        <v>0</v>
      </c>
      <c r="BK7" s="18">
        <v>0</v>
      </c>
      <c r="BL7" s="18">
        <v>0</v>
      </c>
      <c r="BM7" s="18">
        <v>0</v>
      </c>
      <c r="BN7" s="18">
        <v>0</v>
      </c>
      <c r="BO7" s="18">
        <v>0</v>
      </c>
      <c r="BP7" s="18">
        <v>0</v>
      </c>
      <c r="BQ7" s="18">
        <v>0</v>
      </c>
      <c r="BR7" s="18">
        <v>0</v>
      </c>
      <c r="BS7" s="18">
        <v>0</v>
      </c>
      <c r="BT7" s="18">
        <v>0</v>
      </c>
      <c r="BU7" s="18">
        <v>0</v>
      </c>
      <c r="BV7" s="18">
        <v>0</v>
      </c>
      <c r="BW7" s="18">
        <v>0</v>
      </c>
      <c r="BX7" s="18">
        <v>0</v>
      </c>
      <c r="BY7" s="18">
        <v>0</v>
      </c>
      <c r="BZ7" s="18">
        <v>0</v>
      </c>
      <c r="CA7" s="18">
        <v>0</v>
      </c>
      <c r="CB7" s="18">
        <v>0</v>
      </c>
      <c r="CC7" s="18">
        <v>0</v>
      </c>
      <c r="CD7" s="18">
        <v>0</v>
      </c>
      <c r="CE7" s="18">
        <v>0</v>
      </c>
      <c r="CF7" s="18">
        <v>0</v>
      </c>
      <c r="CG7" s="29">
        <v>22</v>
      </c>
      <c r="CH7" s="29">
        <v>0</v>
      </c>
      <c r="CI7" s="29">
        <v>0</v>
      </c>
      <c r="CJ7" s="29">
        <v>0</v>
      </c>
      <c r="CK7" s="29">
        <f t="shared" si="1"/>
        <v>22</v>
      </c>
      <c r="CL7" s="29">
        <v>0</v>
      </c>
      <c r="CM7" s="18">
        <v>18</v>
      </c>
      <c r="CN7" s="18">
        <v>0</v>
      </c>
      <c r="CO7" s="18">
        <v>0</v>
      </c>
      <c r="CP7" s="18">
        <v>0</v>
      </c>
      <c r="CQ7" s="18">
        <f t="shared" si="2"/>
        <v>18</v>
      </c>
      <c r="CR7" s="18">
        <v>0</v>
      </c>
      <c r="CS7" s="57">
        <v>9</v>
      </c>
      <c r="CT7" s="57">
        <v>1</v>
      </c>
      <c r="CU7" s="57">
        <v>0</v>
      </c>
      <c r="CV7" s="57">
        <v>5</v>
      </c>
      <c r="CW7" s="57">
        <v>8</v>
      </c>
      <c r="CX7" s="57">
        <v>1</v>
      </c>
      <c r="CY7" s="57">
        <v>3</v>
      </c>
      <c r="CZ7" s="57">
        <v>3</v>
      </c>
      <c r="DA7" s="57">
        <v>1</v>
      </c>
      <c r="DB7" s="57">
        <v>7</v>
      </c>
      <c r="DC7" s="57">
        <v>3</v>
      </c>
      <c r="DD7" s="57">
        <v>0</v>
      </c>
      <c r="DE7" t="s">
        <v>388</v>
      </c>
      <c r="DF7">
        <f t="shared" si="4"/>
        <v>2</v>
      </c>
      <c r="DG7" s="65">
        <f>VLOOKUP(E7,'[3]Form responses 1'!$B$2:$D$15,3,FALSE)</f>
        <v>44161</v>
      </c>
    </row>
    <row r="8" spans="1:111" x14ac:dyDescent="0.2">
      <c r="A8" s="36" t="s">
        <v>312</v>
      </c>
      <c r="B8" s="36" t="s">
        <v>301</v>
      </c>
      <c r="C8" s="36" t="s">
        <v>302</v>
      </c>
      <c r="D8" s="36" t="s">
        <v>303</v>
      </c>
      <c r="E8" s="36">
        <v>45</v>
      </c>
      <c r="F8" s="36">
        <v>2</v>
      </c>
      <c r="G8" s="18">
        <v>1023621</v>
      </c>
      <c r="H8" s="56" t="s">
        <v>327</v>
      </c>
      <c r="I8" s="37">
        <v>10236210218</v>
      </c>
      <c r="J8" s="18">
        <v>3</v>
      </c>
      <c r="K8" s="18">
        <v>2020</v>
      </c>
      <c r="L8" s="18" t="s">
        <v>328</v>
      </c>
      <c r="M8" s="18" t="s">
        <v>38</v>
      </c>
      <c r="N8" s="18" t="s">
        <v>39</v>
      </c>
      <c r="O8" s="18" t="s">
        <v>40</v>
      </c>
      <c r="P8" s="18" t="s">
        <v>304</v>
      </c>
      <c r="Q8" s="18" t="s">
        <v>43</v>
      </c>
      <c r="R8" s="18" t="s">
        <v>42</v>
      </c>
      <c r="S8" s="18" t="s">
        <v>42</v>
      </c>
      <c r="T8" s="18" t="s">
        <v>42</v>
      </c>
      <c r="U8" s="29">
        <v>12</v>
      </c>
      <c r="V8" s="29">
        <v>59</v>
      </c>
      <c r="W8" s="29">
        <v>85</v>
      </c>
      <c r="X8" s="29">
        <v>9</v>
      </c>
      <c r="Y8" s="29">
        <v>11</v>
      </c>
      <c r="Z8" s="55">
        <v>25</v>
      </c>
      <c r="AA8" s="55">
        <v>0</v>
      </c>
      <c r="AB8" s="55">
        <v>0</v>
      </c>
      <c r="AC8" s="55">
        <v>25</v>
      </c>
      <c r="AD8" s="55">
        <v>0</v>
      </c>
      <c r="AE8" s="18" t="s">
        <v>43</v>
      </c>
      <c r="AF8" s="18" t="s">
        <v>43</v>
      </c>
      <c r="AG8" s="18" t="s">
        <v>198</v>
      </c>
      <c r="AH8" s="18" t="s">
        <v>42</v>
      </c>
      <c r="AI8" s="18" t="s">
        <v>43</v>
      </c>
      <c r="AJ8" s="18" t="s">
        <v>43</v>
      </c>
      <c r="AK8" s="18" t="s">
        <v>43</v>
      </c>
      <c r="AL8" s="18">
        <f t="shared" ca="1" si="0"/>
        <v>16</v>
      </c>
      <c r="AM8" s="18" t="s">
        <v>42</v>
      </c>
      <c r="AN8" s="18" t="s">
        <v>307</v>
      </c>
      <c r="AO8" s="18" t="s">
        <v>42</v>
      </c>
      <c r="AP8" s="18" t="s">
        <v>42</v>
      </c>
      <c r="AQ8" s="18">
        <v>0</v>
      </c>
      <c r="AR8" s="18">
        <v>0</v>
      </c>
      <c r="AS8" s="18" t="s">
        <v>43</v>
      </c>
      <c r="AT8" s="18">
        <f t="shared" ca="1" si="3"/>
        <v>11</v>
      </c>
      <c r="AU8" s="18">
        <v>40</v>
      </c>
      <c r="AV8" s="18">
        <v>0</v>
      </c>
      <c r="AW8" s="18">
        <v>0</v>
      </c>
      <c r="AX8" s="18">
        <v>0</v>
      </c>
      <c r="AY8" s="18">
        <v>0</v>
      </c>
      <c r="AZ8" s="18">
        <v>0</v>
      </c>
      <c r="BA8" s="18">
        <v>0</v>
      </c>
      <c r="BB8" s="18">
        <v>0</v>
      </c>
      <c r="BC8" s="18">
        <v>0</v>
      </c>
      <c r="BD8" s="18">
        <v>0</v>
      </c>
      <c r="BE8" s="18">
        <v>0</v>
      </c>
      <c r="BF8" s="18">
        <v>0</v>
      </c>
      <c r="BG8" s="18">
        <v>0</v>
      </c>
      <c r="BH8" s="18">
        <v>0</v>
      </c>
      <c r="BI8" s="18">
        <v>0</v>
      </c>
      <c r="BJ8" s="18">
        <v>0</v>
      </c>
      <c r="BK8" s="18">
        <v>0</v>
      </c>
      <c r="BL8" s="18">
        <v>0</v>
      </c>
      <c r="BM8" s="18">
        <v>0</v>
      </c>
      <c r="BN8" s="18">
        <v>0</v>
      </c>
      <c r="BO8" s="18">
        <v>0</v>
      </c>
      <c r="BP8" s="18">
        <v>0</v>
      </c>
      <c r="BQ8" s="18">
        <v>0</v>
      </c>
      <c r="BR8" s="18">
        <v>0</v>
      </c>
      <c r="BS8" s="18">
        <v>0</v>
      </c>
      <c r="BT8" s="18">
        <v>0</v>
      </c>
      <c r="BU8" s="18">
        <v>0</v>
      </c>
      <c r="BV8" s="18">
        <v>0</v>
      </c>
      <c r="BW8" s="18">
        <v>0</v>
      </c>
      <c r="BX8" s="18">
        <v>0</v>
      </c>
      <c r="BY8" s="18">
        <v>0</v>
      </c>
      <c r="BZ8" s="18">
        <v>0</v>
      </c>
      <c r="CA8" s="18">
        <v>0</v>
      </c>
      <c r="CB8" s="18">
        <v>0</v>
      </c>
      <c r="CC8" s="18">
        <v>0</v>
      </c>
      <c r="CD8" s="18">
        <v>0</v>
      </c>
      <c r="CE8" s="18">
        <v>0</v>
      </c>
      <c r="CF8" s="18">
        <v>0</v>
      </c>
      <c r="CG8" s="29">
        <v>12</v>
      </c>
      <c r="CH8" s="29">
        <v>0</v>
      </c>
      <c r="CI8" s="29">
        <v>4</v>
      </c>
      <c r="CJ8" s="29">
        <v>2</v>
      </c>
      <c r="CK8" s="29">
        <f t="shared" si="1"/>
        <v>18</v>
      </c>
      <c r="CL8" s="29">
        <v>0</v>
      </c>
      <c r="CM8" s="18">
        <v>14</v>
      </c>
      <c r="CN8" s="18">
        <v>0</v>
      </c>
      <c r="CO8" s="18">
        <v>7</v>
      </c>
      <c r="CP8" s="18">
        <v>1</v>
      </c>
      <c r="CQ8" s="18">
        <f t="shared" si="2"/>
        <v>22</v>
      </c>
      <c r="CR8" s="18">
        <v>0</v>
      </c>
      <c r="CS8" s="57">
        <v>5</v>
      </c>
      <c r="CT8" s="57">
        <v>8</v>
      </c>
      <c r="CU8" s="57">
        <v>1</v>
      </c>
      <c r="CV8" s="57">
        <v>3</v>
      </c>
      <c r="CW8" s="57">
        <v>6</v>
      </c>
      <c r="CX8" s="57">
        <v>0</v>
      </c>
      <c r="CY8" s="57">
        <v>7</v>
      </c>
      <c r="CZ8" s="57">
        <v>5</v>
      </c>
      <c r="DA8" s="57">
        <v>1</v>
      </c>
      <c r="DB8" s="57">
        <v>6</v>
      </c>
      <c r="DC8" s="57">
        <v>2</v>
      </c>
      <c r="DD8" s="57">
        <v>0</v>
      </c>
      <c r="DE8" t="s">
        <v>389</v>
      </c>
      <c r="DF8">
        <f t="shared" si="4"/>
        <v>2</v>
      </c>
      <c r="DG8" s="65" t="e">
        <f>VLOOKUP(E8,'[3]Form responses 1'!$B$2:$D$15,3,FALSE)</f>
        <v>#N/A</v>
      </c>
    </row>
    <row r="9" spans="1:111" x14ac:dyDescent="0.2">
      <c r="A9" s="36" t="s">
        <v>312</v>
      </c>
      <c r="B9" s="36" t="s">
        <v>301</v>
      </c>
      <c r="C9" s="36" t="s">
        <v>302</v>
      </c>
      <c r="D9" s="36" t="s">
        <v>303</v>
      </c>
      <c r="E9" s="36">
        <v>42</v>
      </c>
      <c r="F9" s="36">
        <v>2</v>
      </c>
      <c r="G9" s="22">
        <v>1023621</v>
      </c>
      <c r="H9" s="56" t="s">
        <v>325</v>
      </c>
      <c r="I9" s="37">
        <v>10236210215</v>
      </c>
      <c r="J9" s="18">
        <v>3</v>
      </c>
      <c r="K9" s="18">
        <v>2020</v>
      </c>
      <c r="L9" s="18" t="s">
        <v>326</v>
      </c>
      <c r="M9" s="18" t="s">
        <v>38</v>
      </c>
      <c r="N9" s="18" t="s">
        <v>39</v>
      </c>
      <c r="O9" s="18" t="s">
        <v>40</v>
      </c>
      <c r="P9" s="18" t="s">
        <v>304</v>
      </c>
      <c r="Q9" s="18" t="s">
        <v>43</v>
      </c>
      <c r="R9" s="18" t="s">
        <v>43</v>
      </c>
      <c r="S9" s="18" t="s">
        <v>42</v>
      </c>
      <c r="T9" s="18" t="s">
        <v>42</v>
      </c>
      <c r="U9" s="29">
        <v>14</v>
      </c>
      <c r="V9" s="29">
        <v>68</v>
      </c>
      <c r="W9" s="29">
        <v>90</v>
      </c>
      <c r="X9" s="29">
        <v>10</v>
      </c>
      <c r="Y9" s="29">
        <v>13</v>
      </c>
      <c r="Z9" s="55">
        <v>25</v>
      </c>
      <c r="AA9" s="55">
        <v>0</v>
      </c>
      <c r="AB9" s="55">
        <v>0</v>
      </c>
      <c r="AC9" s="55">
        <v>25</v>
      </c>
      <c r="AD9" s="55">
        <v>0</v>
      </c>
      <c r="AE9" s="18" t="s">
        <v>43</v>
      </c>
      <c r="AF9" s="18" t="s">
        <v>43</v>
      </c>
      <c r="AG9" s="18" t="s">
        <v>198</v>
      </c>
      <c r="AH9" s="18" t="s">
        <v>43</v>
      </c>
      <c r="AI9" s="18" t="s">
        <v>43</v>
      </c>
      <c r="AJ9" s="18" t="s">
        <v>43</v>
      </c>
      <c r="AK9" s="18" t="s">
        <v>43</v>
      </c>
      <c r="AL9" s="18">
        <f t="shared" ca="1" si="0"/>
        <v>20</v>
      </c>
      <c r="AM9" s="18" t="s">
        <v>42</v>
      </c>
      <c r="AN9" s="18" t="s">
        <v>305</v>
      </c>
      <c r="AO9" s="18" t="s">
        <v>42</v>
      </c>
      <c r="AP9" s="18" t="s">
        <v>42</v>
      </c>
      <c r="AQ9" s="18">
        <v>0</v>
      </c>
      <c r="AR9" s="18">
        <v>0</v>
      </c>
      <c r="AS9" s="18" t="s">
        <v>43</v>
      </c>
      <c r="AT9" s="18">
        <f t="shared" ca="1" si="3"/>
        <v>13</v>
      </c>
      <c r="AU9" s="18">
        <v>40</v>
      </c>
      <c r="AV9" s="18">
        <v>0</v>
      </c>
      <c r="AW9" s="18">
        <v>0</v>
      </c>
      <c r="AX9" s="18">
        <v>0</v>
      </c>
      <c r="AY9" s="18">
        <v>0</v>
      </c>
      <c r="AZ9" s="18">
        <v>0</v>
      </c>
      <c r="BA9" s="18">
        <v>0</v>
      </c>
      <c r="BB9" s="18">
        <v>0</v>
      </c>
      <c r="BC9" s="18">
        <v>0</v>
      </c>
      <c r="BD9" s="18">
        <v>0</v>
      </c>
      <c r="BE9" s="18">
        <v>0</v>
      </c>
      <c r="BF9" s="18">
        <v>0</v>
      </c>
      <c r="BG9" s="18">
        <v>0</v>
      </c>
      <c r="BH9" s="18">
        <v>0</v>
      </c>
      <c r="BI9" s="18">
        <v>0</v>
      </c>
      <c r="BJ9" s="18">
        <v>0</v>
      </c>
      <c r="BK9" s="18">
        <v>0</v>
      </c>
      <c r="BL9" s="18">
        <v>0</v>
      </c>
      <c r="BM9" s="18">
        <v>0</v>
      </c>
      <c r="BN9" s="18">
        <v>0</v>
      </c>
      <c r="BO9" s="18">
        <v>0</v>
      </c>
      <c r="BP9" s="18">
        <v>0</v>
      </c>
      <c r="BQ9" s="18">
        <v>0</v>
      </c>
      <c r="BR9" s="18">
        <v>0</v>
      </c>
      <c r="BS9" s="18">
        <v>0</v>
      </c>
      <c r="BT9" s="18">
        <v>0</v>
      </c>
      <c r="BU9" s="18">
        <v>0</v>
      </c>
      <c r="BV9" s="18">
        <v>0</v>
      </c>
      <c r="BW9" s="18">
        <v>0</v>
      </c>
      <c r="BX9" s="18">
        <v>0</v>
      </c>
      <c r="BY9" s="18">
        <v>0</v>
      </c>
      <c r="BZ9" s="18">
        <v>0</v>
      </c>
      <c r="CA9" s="18">
        <v>0</v>
      </c>
      <c r="CB9" s="18">
        <v>0</v>
      </c>
      <c r="CC9" s="18">
        <v>0</v>
      </c>
      <c r="CD9" s="18">
        <v>0</v>
      </c>
      <c r="CE9" s="18">
        <v>0</v>
      </c>
      <c r="CF9" s="18">
        <v>0</v>
      </c>
      <c r="CG9" s="29">
        <v>7</v>
      </c>
      <c r="CH9" s="29">
        <v>0</v>
      </c>
      <c r="CI9" s="29">
        <v>8</v>
      </c>
      <c r="CJ9" s="29">
        <v>0</v>
      </c>
      <c r="CK9" s="29">
        <f t="shared" si="1"/>
        <v>15</v>
      </c>
      <c r="CL9" s="29">
        <v>0</v>
      </c>
      <c r="CM9" s="18">
        <v>9</v>
      </c>
      <c r="CN9" s="18">
        <v>0</v>
      </c>
      <c r="CO9" s="18">
        <v>16</v>
      </c>
      <c r="CP9" s="18">
        <v>0</v>
      </c>
      <c r="CQ9" s="18">
        <f t="shared" si="2"/>
        <v>25</v>
      </c>
      <c r="CR9" s="18">
        <v>0</v>
      </c>
      <c r="CS9" s="57">
        <v>7</v>
      </c>
      <c r="CT9" s="57">
        <v>4</v>
      </c>
      <c r="CU9" s="57">
        <v>1</v>
      </c>
      <c r="CV9" s="57">
        <v>5</v>
      </c>
      <c r="CW9" s="57">
        <v>1</v>
      </c>
      <c r="CX9" s="57">
        <v>1</v>
      </c>
      <c r="CY9" s="57">
        <v>3</v>
      </c>
      <c r="CZ9" s="57">
        <v>4</v>
      </c>
      <c r="DA9" s="57">
        <v>0</v>
      </c>
      <c r="DB9" s="57">
        <v>1</v>
      </c>
      <c r="DC9" s="57">
        <v>6</v>
      </c>
      <c r="DD9" s="57">
        <v>0</v>
      </c>
      <c r="DE9" t="s">
        <v>390</v>
      </c>
      <c r="DF9">
        <f t="shared" si="4"/>
        <v>2</v>
      </c>
      <c r="DG9" s="65">
        <f>VLOOKUP(E9,'[3]Form responses 1'!$B$2:$D$15,3,FALSE)</f>
        <v>44147</v>
      </c>
    </row>
    <row r="10" spans="1:111" x14ac:dyDescent="0.2">
      <c r="A10" s="36" t="s">
        <v>312</v>
      </c>
      <c r="B10" s="36" t="s">
        <v>301</v>
      </c>
      <c r="C10" s="36" t="s">
        <v>302</v>
      </c>
      <c r="D10" s="36" t="s">
        <v>303</v>
      </c>
      <c r="E10" s="36">
        <v>107</v>
      </c>
      <c r="F10" s="36">
        <v>2</v>
      </c>
      <c r="G10" s="22">
        <v>1023621</v>
      </c>
      <c r="H10" s="56" t="s">
        <v>335</v>
      </c>
      <c r="I10" s="37">
        <v>10236210224</v>
      </c>
      <c r="J10" s="18">
        <v>3</v>
      </c>
      <c r="K10" s="18">
        <v>2020</v>
      </c>
      <c r="L10" s="18" t="s">
        <v>336</v>
      </c>
      <c r="M10" s="18" t="s">
        <v>38</v>
      </c>
      <c r="N10" s="18" t="s">
        <v>39</v>
      </c>
      <c r="O10" s="18" t="s">
        <v>40</v>
      </c>
      <c r="P10" s="18" t="s">
        <v>304</v>
      </c>
      <c r="Q10" s="18" t="s">
        <v>43</v>
      </c>
      <c r="R10" s="18" t="s">
        <v>43</v>
      </c>
      <c r="S10" s="18" t="s">
        <v>42</v>
      </c>
      <c r="T10" s="18" t="s">
        <v>42</v>
      </c>
      <c r="U10" s="29">
        <v>14</v>
      </c>
      <c r="V10" s="29">
        <v>72</v>
      </c>
      <c r="W10" s="29">
        <v>74</v>
      </c>
      <c r="X10" s="29">
        <v>10</v>
      </c>
      <c r="Y10" s="29">
        <v>12</v>
      </c>
      <c r="Z10" s="55">
        <v>25</v>
      </c>
      <c r="AA10" s="55">
        <v>0</v>
      </c>
      <c r="AB10" s="55">
        <v>0</v>
      </c>
      <c r="AC10" s="55">
        <v>25</v>
      </c>
      <c r="AD10" s="55">
        <v>0</v>
      </c>
      <c r="AE10" s="18" t="s">
        <v>43</v>
      </c>
      <c r="AF10" s="18" t="s">
        <v>43</v>
      </c>
      <c r="AG10" s="18" t="s">
        <v>198</v>
      </c>
      <c r="AH10" s="18" t="s">
        <v>42</v>
      </c>
      <c r="AI10" s="18" t="s">
        <v>43</v>
      </c>
      <c r="AJ10" s="18" t="s">
        <v>43</v>
      </c>
      <c r="AK10" s="18" t="s">
        <v>43</v>
      </c>
      <c r="AL10" s="18">
        <f t="shared" ca="1" si="0"/>
        <v>24</v>
      </c>
      <c r="AM10" s="18" t="s">
        <v>42</v>
      </c>
      <c r="AN10" s="18" t="s">
        <v>305</v>
      </c>
      <c r="AO10" s="18" t="s">
        <v>42</v>
      </c>
      <c r="AP10" s="18" t="s">
        <v>42</v>
      </c>
      <c r="AQ10" s="18">
        <v>0</v>
      </c>
      <c r="AR10" s="18">
        <v>0</v>
      </c>
      <c r="AS10" s="18" t="s">
        <v>43</v>
      </c>
      <c r="AT10" s="18">
        <f t="shared" ca="1" si="3"/>
        <v>12</v>
      </c>
      <c r="AU10" s="18">
        <v>40</v>
      </c>
      <c r="AV10" s="18">
        <v>0</v>
      </c>
      <c r="AW10" s="18">
        <v>0</v>
      </c>
      <c r="AX10" s="18">
        <v>0</v>
      </c>
      <c r="AY10" s="18">
        <v>0</v>
      </c>
      <c r="AZ10" s="18">
        <v>0</v>
      </c>
      <c r="BA10" s="18">
        <v>0</v>
      </c>
      <c r="BB10" s="18">
        <v>0</v>
      </c>
      <c r="BC10" s="18">
        <v>0</v>
      </c>
      <c r="BD10" s="18">
        <v>0</v>
      </c>
      <c r="BE10" s="18">
        <v>0</v>
      </c>
      <c r="BF10" s="18">
        <v>0</v>
      </c>
      <c r="BG10" s="18">
        <v>0</v>
      </c>
      <c r="BH10" s="18">
        <v>0</v>
      </c>
      <c r="BI10" s="18">
        <v>0</v>
      </c>
      <c r="BJ10" s="18">
        <v>0</v>
      </c>
      <c r="BK10" s="18">
        <v>0</v>
      </c>
      <c r="BL10" s="18">
        <v>0</v>
      </c>
      <c r="BM10" s="18">
        <v>0</v>
      </c>
      <c r="BN10" s="18">
        <v>0</v>
      </c>
      <c r="BO10" s="18">
        <v>0</v>
      </c>
      <c r="BP10" s="18">
        <v>0</v>
      </c>
      <c r="BQ10" s="18">
        <v>0</v>
      </c>
      <c r="BR10" s="18">
        <v>0</v>
      </c>
      <c r="BS10" s="18">
        <v>0</v>
      </c>
      <c r="BT10" s="18">
        <v>0</v>
      </c>
      <c r="BU10" s="18">
        <v>0</v>
      </c>
      <c r="BV10" s="18">
        <v>0</v>
      </c>
      <c r="BW10" s="18">
        <v>0</v>
      </c>
      <c r="BX10" s="18">
        <v>0</v>
      </c>
      <c r="BY10" s="18">
        <v>0</v>
      </c>
      <c r="BZ10" s="18">
        <v>0</v>
      </c>
      <c r="CA10" s="18">
        <v>0</v>
      </c>
      <c r="CB10" s="18">
        <v>0</v>
      </c>
      <c r="CC10" s="18">
        <v>0</v>
      </c>
      <c r="CD10" s="18">
        <v>0</v>
      </c>
      <c r="CE10" s="18">
        <v>0</v>
      </c>
      <c r="CF10" s="18">
        <v>0</v>
      </c>
      <c r="CG10" s="29">
        <v>7</v>
      </c>
      <c r="CH10" s="29">
        <v>0</v>
      </c>
      <c r="CI10" s="29">
        <v>16</v>
      </c>
      <c r="CJ10" s="29">
        <v>0</v>
      </c>
      <c r="CK10" s="29">
        <f t="shared" si="1"/>
        <v>23</v>
      </c>
      <c r="CL10" s="29">
        <v>0</v>
      </c>
      <c r="CM10" s="18">
        <v>5</v>
      </c>
      <c r="CN10" s="18">
        <v>0</v>
      </c>
      <c r="CO10" s="18">
        <v>11</v>
      </c>
      <c r="CP10" s="18">
        <v>1</v>
      </c>
      <c r="CQ10" s="18">
        <f t="shared" si="2"/>
        <v>17</v>
      </c>
      <c r="CR10" s="18">
        <v>0</v>
      </c>
      <c r="CS10" s="57">
        <v>8</v>
      </c>
      <c r="CT10" s="57">
        <v>3</v>
      </c>
      <c r="CU10" s="57">
        <v>0</v>
      </c>
      <c r="CV10" s="57">
        <v>5</v>
      </c>
      <c r="CW10" s="57">
        <v>8</v>
      </c>
      <c r="CX10" s="57">
        <v>1</v>
      </c>
      <c r="CY10" s="57">
        <v>1</v>
      </c>
      <c r="CZ10" s="57">
        <v>8</v>
      </c>
      <c r="DA10" s="57">
        <v>1</v>
      </c>
      <c r="DB10" s="57">
        <v>5</v>
      </c>
      <c r="DC10" s="57">
        <v>2</v>
      </c>
      <c r="DD10" s="57">
        <v>0</v>
      </c>
      <c r="DE10" t="s">
        <v>391</v>
      </c>
      <c r="DF10">
        <f t="shared" si="4"/>
        <v>2</v>
      </c>
      <c r="DG10" s="65">
        <f>VLOOKUP(E10,'[3]Form responses 1'!$B$2:$D$15,3,FALSE)</f>
        <v>44147</v>
      </c>
    </row>
    <row r="11" spans="1:111" x14ac:dyDescent="0.2">
      <c r="A11" s="36" t="s">
        <v>312</v>
      </c>
      <c r="B11" s="36" t="s">
        <v>301</v>
      </c>
      <c r="C11" s="36" t="s">
        <v>302</v>
      </c>
      <c r="D11" s="36" t="s">
        <v>303</v>
      </c>
      <c r="E11" s="36">
        <v>48</v>
      </c>
      <c r="F11" s="36">
        <v>2</v>
      </c>
      <c r="G11" s="18">
        <v>1023621</v>
      </c>
      <c r="H11" s="56" t="s">
        <v>331</v>
      </c>
      <c r="I11" s="37">
        <v>10236210221</v>
      </c>
      <c r="J11" s="18">
        <v>3</v>
      </c>
      <c r="K11" s="18">
        <v>2020</v>
      </c>
      <c r="L11" s="18" t="s">
        <v>332</v>
      </c>
      <c r="M11" s="18" t="s">
        <v>38</v>
      </c>
      <c r="N11" s="18" t="s">
        <v>39</v>
      </c>
      <c r="O11" s="18" t="s">
        <v>40</v>
      </c>
      <c r="P11" s="18" t="s">
        <v>304</v>
      </c>
      <c r="Q11" s="18" t="s">
        <v>43</v>
      </c>
      <c r="R11" s="18" t="s">
        <v>42</v>
      </c>
      <c r="S11" s="18" t="s">
        <v>42</v>
      </c>
      <c r="T11" s="18" t="s">
        <v>42</v>
      </c>
      <c r="U11" s="29">
        <v>11</v>
      </c>
      <c r="V11" s="29">
        <v>58</v>
      </c>
      <c r="W11" s="29">
        <v>65</v>
      </c>
      <c r="X11" s="29">
        <v>8</v>
      </c>
      <c r="Y11" s="29">
        <v>10</v>
      </c>
      <c r="Z11" s="55">
        <v>25</v>
      </c>
      <c r="AA11" s="55">
        <v>0</v>
      </c>
      <c r="AB11" s="55">
        <v>0</v>
      </c>
      <c r="AC11" s="55">
        <v>25</v>
      </c>
      <c r="AD11" s="55">
        <v>0</v>
      </c>
      <c r="AE11" s="18" t="s">
        <v>43</v>
      </c>
      <c r="AF11" s="18" t="s">
        <v>43</v>
      </c>
      <c r="AG11" s="18" t="s">
        <v>198</v>
      </c>
      <c r="AH11" s="18" t="s">
        <v>42</v>
      </c>
      <c r="AI11" s="18" t="s">
        <v>43</v>
      </c>
      <c r="AJ11" s="18" t="s">
        <v>43</v>
      </c>
      <c r="AK11" s="18" t="s">
        <v>43</v>
      </c>
      <c r="AL11" s="18">
        <f t="shared" ca="1" si="0"/>
        <v>19</v>
      </c>
      <c r="AM11" s="18" t="s">
        <v>43</v>
      </c>
      <c r="AN11" s="18" t="s">
        <v>305</v>
      </c>
      <c r="AO11" s="18" t="s">
        <v>42</v>
      </c>
      <c r="AP11" s="18" t="s">
        <v>42</v>
      </c>
      <c r="AQ11" s="18">
        <v>0</v>
      </c>
      <c r="AR11" s="18">
        <v>0</v>
      </c>
      <c r="AS11" s="18" t="s">
        <v>43</v>
      </c>
      <c r="AT11" s="18">
        <f t="shared" ca="1" si="3"/>
        <v>12</v>
      </c>
      <c r="AU11" s="18">
        <v>40</v>
      </c>
      <c r="AV11" s="18">
        <v>0</v>
      </c>
      <c r="AW11" s="18">
        <v>0</v>
      </c>
      <c r="AX11" s="18">
        <v>0</v>
      </c>
      <c r="AY11" s="18">
        <v>0</v>
      </c>
      <c r="AZ11" s="18">
        <v>0</v>
      </c>
      <c r="BA11" s="18">
        <v>0</v>
      </c>
      <c r="BB11" s="18">
        <v>0</v>
      </c>
      <c r="BC11" s="18">
        <v>0</v>
      </c>
      <c r="BD11" s="18">
        <v>0</v>
      </c>
      <c r="BE11" s="18">
        <v>0</v>
      </c>
      <c r="BF11" s="18">
        <v>0</v>
      </c>
      <c r="BG11" s="18">
        <v>0</v>
      </c>
      <c r="BH11" s="18">
        <v>0</v>
      </c>
      <c r="BI11" s="18">
        <v>0</v>
      </c>
      <c r="BJ11" s="18">
        <v>0</v>
      </c>
      <c r="BK11" s="18">
        <v>0</v>
      </c>
      <c r="BL11" s="18">
        <v>0</v>
      </c>
      <c r="BM11" s="18">
        <v>0</v>
      </c>
      <c r="BN11" s="18">
        <v>0</v>
      </c>
      <c r="BO11" s="18">
        <v>0</v>
      </c>
      <c r="BP11" s="18">
        <v>0</v>
      </c>
      <c r="BQ11" s="18">
        <v>0</v>
      </c>
      <c r="BR11" s="18">
        <v>0</v>
      </c>
      <c r="BS11" s="18">
        <v>0</v>
      </c>
      <c r="BT11" s="18">
        <v>0</v>
      </c>
      <c r="BU11" s="18">
        <v>0</v>
      </c>
      <c r="BV11" s="18">
        <v>0</v>
      </c>
      <c r="BW11" s="18">
        <v>0</v>
      </c>
      <c r="BX11" s="18">
        <v>0</v>
      </c>
      <c r="BY11" s="18">
        <v>0</v>
      </c>
      <c r="BZ11" s="18">
        <v>0</v>
      </c>
      <c r="CA11" s="18">
        <v>0</v>
      </c>
      <c r="CB11" s="18">
        <v>0</v>
      </c>
      <c r="CC11" s="18">
        <v>0</v>
      </c>
      <c r="CD11" s="18">
        <v>0</v>
      </c>
      <c r="CE11" s="18">
        <v>0</v>
      </c>
      <c r="CF11" s="18">
        <v>0</v>
      </c>
      <c r="CG11" s="29">
        <v>14</v>
      </c>
      <c r="CH11" s="29">
        <v>0</v>
      </c>
      <c r="CI11" s="29">
        <v>7</v>
      </c>
      <c r="CJ11" s="29">
        <v>0</v>
      </c>
      <c r="CK11" s="29">
        <f t="shared" si="1"/>
        <v>21</v>
      </c>
      <c r="CL11" s="29">
        <v>0</v>
      </c>
      <c r="CM11" s="18">
        <v>14</v>
      </c>
      <c r="CN11" s="18">
        <v>0</v>
      </c>
      <c r="CO11" s="18">
        <v>5</v>
      </c>
      <c r="CP11" s="18">
        <v>0</v>
      </c>
      <c r="CQ11" s="18">
        <f t="shared" si="2"/>
        <v>19</v>
      </c>
      <c r="CR11" s="18">
        <v>0</v>
      </c>
      <c r="CS11" s="57">
        <v>8</v>
      </c>
      <c r="CT11" s="57">
        <v>5</v>
      </c>
      <c r="CU11" s="57">
        <v>0</v>
      </c>
      <c r="CV11" s="57">
        <v>7</v>
      </c>
      <c r="CW11" s="57">
        <v>4</v>
      </c>
      <c r="CX11" s="57">
        <v>0</v>
      </c>
      <c r="CY11" s="57">
        <v>1</v>
      </c>
      <c r="CZ11" s="57">
        <v>6</v>
      </c>
      <c r="DA11" s="57">
        <v>1</v>
      </c>
      <c r="DB11" s="57">
        <v>4</v>
      </c>
      <c r="DC11" s="57">
        <v>2</v>
      </c>
      <c r="DD11" s="57">
        <v>1</v>
      </c>
      <c r="DE11" t="s">
        <v>392</v>
      </c>
      <c r="DF11">
        <f t="shared" si="4"/>
        <v>2</v>
      </c>
      <c r="DG11" s="65">
        <f>VLOOKUP(E11,'[3]Form responses 1'!$B$2:$D$15,3,FALSE)</f>
        <v>44163</v>
      </c>
    </row>
    <row r="12" spans="1:111" x14ac:dyDescent="0.2">
      <c r="A12" s="36" t="s">
        <v>312</v>
      </c>
      <c r="B12" s="36" t="s">
        <v>301</v>
      </c>
      <c r="C12" s="36" t="s">
        <v>302</v>
      </c>
      <c r="D12" s="36" t="s">
        <v>303</v>
      </c>
      <c r="E12" s="36">
        <v>109</v>
      </c>
      <c r="F12" s="36">
        <v>2</v>
      </c>
      <c r="G12" s="22">
        <v>1023621</v>
      </c>
      <c r="H12" s="56" t="s">
        <v>339</v>
      </c>
      <c r="I12" s="37">
        <v>10236210334</v>
      </c>
      <c r="J12" s="18">
        <v>3</v>
      </c>
      <c r="K12" s="18">
        <v>2020</v>
      </c>
      <c r="L12" s="18" t="s">
        <v>340</v>
      </c>
      <c r="M12" s="18" t="s">
        <v>38</v>
      </c>
      <c r="N12" s="18" t="s">
        <v>39</v>
      </c>
      <c r="O12" s="18" t="s">
        <v>40</v>
      </c>
      <c r="P12" s="18" t="s">
        <v>304</v>
      </c>
      <c r="Q12" s="18" t="s">
        <v>42</v>
      </c>
      <c r="R12" s="18" t="s">
        <v>42</v>
      </c>
      <c r="S12" s="18" t="s">
        <v>42</v>
      </c>
      <c r="T12" s="18" t="s">
        <v>42</v>
      </c>
      <c r="U12" s="29">
        <v>11</v>
      </c>
      <c r="V12" s="29">
        <v>57</v>
      </c>
      <c r="W12" s="29">
        <v>65</v>
      </c>
      <c r="X12" s="29">
        <v>10</v>
      </c>
      <c r="Y12" s="29">
        <v>10</v>
      </c>
      <c r="Z12" s="55">
        <v>25</v>
      </c>
      <c r="AA12" s="55">
        <v>0</v>
      </c>
      <c r="AB12" s="55">
        <v>0</v>
      </c>
      <c r="AC12" s="55">
        <v>25</v>
      </c>
      <c r="AD12" s="55">
        <v>0</v>
      </c>
      <c r="AE12" s="18" t="s">
        <v>42</v>
      </c>
      <c r="AF12" s="18" t="s">
        <v>42</v>
      </c>
      <c r="AG12" s="18" t="s">
        <v>198</v>
      </c>
      <c r="AH12" s="18" t="s">
        <v>42</v>
      </c>
      <c r="AI12" s="18" t="s">
        <v>43</v>
      </c>
      <c r="AJ12" s="18" t="s">
        <v>43</v>
      </c>
      <c r="AK12" s="18" t="s">
        <v>43</v>
      </c>
      <c r="AL12" s="18">
        <f t="shared" ca="1" si="0"/>
        <v>17</v>
      </c>
      <c r="AM12" s="18" t="s">
        <v>42</v>
      </c>
      <c r="AN12" s="18" t="s">
        <v>305</v>
      </c>
      <c r="AO12" s="18" t="s">
        <v>42</v>
      </c>
      <c r="AP12" s="18" t="s">
        <v>42</v>
      </c>
      <c r="AQ12" s="18">
        <v>0</v>
      </c>
      <c r="AR12" s="18">
        <v>0</v>
      </c>
      <c r="AS12" s="18" t="s">
        <v>43</v>
      </c>
      <c r="AT12" s="18">
        <f t="shared" ca="1" si="3"/>
        <v>11</v>
      </c>
      <c r="AU12" s="18">
        <v>40</v>
      </c>
      <c r="AV12" s="18">
        <v>0</v>
      </c>
      <c r="AW12" s="18">
        <v>0</v>
      </c>
      <c r="AX12" s="18">
        <v>0</v>
      </c>
      <c r="AY12" s="18">
        <v>0</v>
      </c>
      <c r="AZ12" s="18">
        <v>0</v>
      </c>
      <c r="BA12" s="18">
        <v>0</v>
      </c>
      <c r="BB12" s="18">
        <v>0</v>
      </c>
      <c r="BC12" s="18">
        <v>0</v>
      </c>
      <c r="BD12" s="18">
        <v>0</v>
      </c>
      <c r="BE12" s="18">
        <v>0</v>
      </c>
      <c r="BF12" s="18">
        <v>0</v>
      </c>
      <c r="BG12" s="18">
        <v>0</v>
      </c>
      <c r="BH12" s="18">
        <v>0</v>
      </c>
      <c r="BI12" s="18">
        <v>0</v>
      </c>
      <c r="BJ12" s="18">
        <v>0</v>
      </c>
      <c r="BK12" s="18">
        <v>0</v>
      </c>
      <c r="BL12" s="18">
        <v>0</v>
      </c>
      <c r="BM12" s="18">
        <v>0</v>
      </c>
      <c r="BN12" s="18">
        <v>0</v>
      </c>
      <c r="BO12" s="18">
        <v>0</v>
      </c>
      <c r="BP12" s="18">
        <v>0</v>
      </c>
      <c r="BQ12" s="18">
        <v>0</v>
      </c>
      <c r="BR12" s="18">
        <v>0</v>
      </c>
      <c r="BS12" s="18">
        <v>0</v>
      </c>
      <c r="BT12" s="18">
        <v>0</v>
      </c>
      <c r="BU12" s="18">
        <v>0</v>
      </c>
      <c r="BV12" s="18">
        <v>0</v>
      </c>
      <c r="BW12" s="18">
        <v>0</v>
      </c>
      <c r="BX12" s="18">
        <v>0</v>
      </c>
      <c r="BY12" s="18">
        <v>0</v>
      </c>
      <c r="BZ12" s="18">
        <v>0</v>
      </c>
      <c r="CA12" s="18">
        <v>0</v>
      </c>
      <c r="CB12" s="18">
        <v>0</v>
      </c>
      <c r="CC12" s="18">
        <v>0</v>
      </c>
      <c r="CD12" s="18">
        <v>0</v>
      </c>
      <c r="CE12" s="18">
        <v>0</v>
      </c>
      <c r="CF12" s="18">
        <v>0</v>
      </c>
      <c r="CG12" s="29">
        <v>16</v>
      </c>
      <c r="CH12" s="29">
        <v>0</v>
      </c>
      <c r="CI12" s="29">
        <v>2</v>
      </c>
      <c r="CJ12" s="29">
        <v>0</v>
      </c>
      <c r="CK12" s="29">
        <f t="shared" si="1"/>
        <v>18</v>
      </c>
      <c r="CL12" s="29">
        <v>0</v>
      </c>
      <c r="CM12" s="18">
        <v>15</v>
      </c>
      <c r="CN12" s="18">
        <v>0</v>
      </c>
      <c r="CO12" s="18">
        <v>5</v>
      </c>
      <c r="CP12" s="18">
        <v>2</v>
      </c>
      <c r="CQ12" s="18">
        <f t="shared" si="2"/>
        <v>22</v>
      </c>
      <c r="CR12" s="18">
        <v>0</v>
      </c>
      <c r="CS12" s="57">
        <v>5</v>
      </c>
      <c r="CT12" s="57">
        <v>5</v>
      </c>
      <c r="CU12" s="57">
        <v>1</v>
      </c>
      <c r="CV12" s="57">
        <v>2</v>
      </c>
      <c r="CW12" s="57">
        <v>8</v>
      </c>
      <c r="CX12" s="57">
        <v>2</v>
      </c>
      <c r="CY12" s="57">
        <v>7</v>
      </c>
      <c r="CZ12" s="57">
        <v>3</v>
      </c>
      <c r="DA12" s="57">
        <v>0</v>
      </c>
      <c r="DB12" s="57">
        <v>3</v>
      </c>
      <c r="DC12" s="57">
        <v>6</v>
      </c>
      <c r="DD12" s="57">
        <v>0</v>
      </c>
      <c r="DE12" t="s">
        <v>412</v>
      </c>
      <c r="DF12">
        <f t="shared" si="4"/>
        <v>2</v>
      </c>
      <c r="DG12" s="65">
        <f>VLOOKUP(E12,'[3]Form responses 1'!$B$2:$D$15,3,FALSE)</f>
        <v>44161</v>
      </c>
    </row>
    <row r="13" spans="1:111" x14ac:dyDescent="0.2">
      <c r="A13" s="36" t="s">
        <v>312</v>
      </c>
      <c r="B13" s="36" t="s">
        <v>301</v>
      </c>
      <c r="C13" s="36" t="s">
        <v>302</v>
      </c>
      <c r="D13" s="36" t="s">
        <v>303</v>
      </c>
      <c r="E13" s="36">
        <v>38</v>
      </c>
      <c r="F13" s="36">
        <v>2</v>
      </c>
      <c r="G13" s="22">
        <v>1023621</v>
      </c>
      <c r="H13" s="56" t="s">
        <v>323</v>
      </c>
      <c r="I13" s="37">
        <v>10236210211</v>
      </c>
      <c r="J13" s="18">
        <v>3</v>
      </c>
      <c r="K13" s="18">
        <v>2020</v>
      </c>
      <c r="L13" s="18" t="s">
        <v>324</v>
      </c>
      <c r="M13" s="18" t="s">
        <v>38</v>
      </c>
      <c r="N13" s="18" t="s">
        <v>39</v>
      </c>
      <c r="O13" s="18" t="s">
        <v>40</v>
      </c>
      <c r="P13" s="18" t="s">
        <v>304</v>
      </c>
      <c r="Q13" s="18" t="s">
        <v>42</v>
      </c>
      <c r="R13" s="18" t="s">
        <v>42</v>
      </c>
      <c r="S13" s="18" t="s">
        <v>42</v>
      </c>
      <c r="T13" s="18" t="s">
        <v>42</v>
      </c>
      <c r="U13" s="29">
        <v>12</v>
      </c>
      <c r="V13" s="29">
        <v>59</v>
      </c>
      <c r="W13" s="29">
        <v>70</v>
      </c>
      <c r="X13" s="29">
        <v>10</v>
      </c>
      <c r="Y13" s="29">
        <v>11</v>
      </c>
      <c r="Z13" s="55">
        <v>25</v>
      </c>
      <c r="AA13" s="55">
        <v>0</v>
      </c>
      <c r="AB13" s="55">
        <v>0</v>
      </c>
      <c r="AC13" s="55">
        <v>25</v>
      </c>
      <c r="AD13" s="55">
        <v>0</v>
      </c>
      <c r="AE13" s="18" t="s">
        <v>42</v>
      </c>
      <c r="AF13" s="18" t="s">
        <v>42</v>
      </c>
      <c r="AG13" s="18" t="s">
        <v>198</v>
      </c>
      <c r="AH13" s="18" t="s">
        <v>42</v>
      </c>
      <c r="AI13" s="18" t="s">
        <v>43</v>
      </c>
      <c r="AJ13" s="18" t="s">
        <v>43</v>
      </c>
      <c r="AK13" s="18" t="s">
        <v>43</v>
      </c>
      <c r="AL13" s="18">
        <f t="shared" ca="1" si="0"/>
        <v>16</v>
      </c>
      <c r="AM13" s="18" t="s">
        <v>42</v>
      </c>
      <c r="AN13" s="18" t="s">
        <v>305</v>
      </c>
      <c r="AO13" s="18" t="s">
        <v>42</v>
      </c>
      <c r="AP13" s="18" t="s">
        <v>42</v>
      </c>
      <c r="AQ13" s="18">
        <v>0</v>
      </c>
      <c r="AR13" s="18">
        <v>0</v>
      </c>
      <c r="AS13" s="18" t="s">
        <v>43</v>
      </c>
      <c r="AT13" s="18">
        <f t="shared" ca="1" si="3"/>
        <v>11</v>
      </c>
      <c r="AU13" s="18">
        <v>40</v>
      </c>
      <c r="AV13" s="18">
        <v>0</v>
      </c>
      <c r="AW13" s="18">
        <v>0</v>
      </c>
      <c r="AX13" s="18">
        <v>0</v>
      </c>
      <c r="AY13" s="18">
        <v>0</v>
      </c>
      <c r="AZ13" s="18">
        <v>0</v>
      </c>
      <c r="BA13" s="18">
        <v>0</v>
      </c>
      <c r="BB13" s="18">
        <v>0</v>
      </c>
      <c r="BC13" s="18">
        <v>0</v>
      </c>
      <c r="BD13" s="18">
        <v>0</v>
      </c>
      <c r="BE13" s="18">
        <v>0</v>
      </c>
      <c r="BF13" s="18">
        <v>0</v>
      </c>
      <c r="BG13" s="18">
        <v>0</v>
      </c>
      <c r="BH13" s="18">
        <v>0</v>
      </c>
      <c r="BI13" s="18">
        <v>0</v>
      </c>
      <c r="BJ13" s="18">
        <v>0</v>
      </c>
      <c r="BK13" s="18">
        <v>0</v>
      </c>
      <c r="BL13" s="18">
        <v>0</v>
      </c>
      <c r="BM13" s="18">
        <v>0</v>
      </c>
      <c r="BN13" s="18">
        <v>0</v>
      </c>
      <c r="BO13" s="18">
        <v>0</v>
      </c>
      <c r="BP13" s="18">
        <v>0</v>
      </c>
      <c r="BQ13" s="18">
        <v>0</v>
      </c>
      <c r="BR13" s="18">
        <v>0</v>
      </c>
      <c r="BS13" s="18">
        <v>0</v>
      </c>
      <c r="BT13" s="18">
        <v>0</v>
      </c>
      <c r="BU13" s="18">
        <v>0</v>
      </c>
      <c r="BV13" s="18">
        <v>0</v>
      </c>
      <c r="BW13" s="18">
        <v>0</v>
      </c>
      <c r="BX13" s="18">
        <v>0</v>
      </c>
      <c r="BY13" s="18">
        <v>0</v>
      </c>
      <c r="BZ13" s="18">
        <v>0</v>
      </c>
      <c r="CA13" s="18">
        <v>0</v>
      </c>
      <c r="CB13" s="18">
        <v>0</v>
      </c>
      <c r="CC13" s="18">
        <v>0</v>
      </c>
      <c r="CD13" s="18">
        <v>0</v>
      </c>
      <c r="CE13" s="18">
        <v>0</v>
      </c>
      <c r="CF13" s="18">
        <v>0</v>
      </c>
      <c r="CG13" s="29">
        <v>3</v>
      </c>
      <c r="CH13" s="29">
        <v>0</v>
      </c>
      <c r="CI13" s="29">
        <v>17</v>
      </c>
      <c r="CJ13" s="29">
        <v>0</v>
      </c>
      <c r="CK13" s="29">
        <f t="shared" si="1"/>
        <v>20</v>
      </c>
      <c r="CL13" s="29">
        <v>0</v>
      </c>
      <c r="CM13" s="18">
        <v>1</v>
      </c>
      <c r="CN13" s="18">
        <v>0</v>
      </c>
      <c r="CO13" s="18">
        <v>19</v>
      </c>
      <c r="CP13" s="18">
        <v>0</v>
      </c>
      <c r="CQ13" s="18">
        <f t="shared" si="2"/>
        <v>20</v>
      </c>
      <c r="CR13" s="18">
        <v>0</v>
      </c>
      <c r="CS13" s="57">
        <v>7</v>
      </c>
      <c r="CT13" s="57">
        <v>4</v>
      </c>
      <c r="CU13" s="57">
        <v>2</v>
      </c>
      <c r="CV13" s="57">
        <v>6</v>
      </c>
      <c r="CW13" s="57">
        <v>5</v>
      </c>
      <c r="CX13" s="57">
        <v>1</v>
      </c>
      <c r="CY13" s="57">
        <v>1</v>
      </c>
      <c r="CZ13" s="57">
        <v>8</v>
      </c>
      <c r="DA13" s="57">
        <v>0</v>
      </c>
      <c r="DB13" s="57">
        <v>3</v>
      </c>
      <c r="DC13" s="57">
        <v>3</v>
      </c>
      <c r="DD13" s="57">
        <v>0</v>
      </c>
      <c r="DE13" t="s">
        <v>393</v>
      </c>
      <c r="DF13">
        <f t="shared" si="4"/>
        <v>2</v>
      </c>
      <c r="DG13" s="65" t="str">
        <f>VLOOKUP(E13,'[3]Form responses 1'!$B$2:$D$15,3,FALSE)</f>
        <v>11/18/0020</v>
      </c>
    </row>
    <row r="14" spans="1:111" x14ac:dyDescent="0.2">
      <c r="A14" s="36" t="s">
        <v>312</v>
      </c>
      <c r="B14" s="36" t="s">
        <v>301</v>
      </c>
      <c r="C14" s="36" t="s">
        <v>302</v>
      </c>
      <c r="D14" s="36" t="s">
        <v>303</v>
      </c>
      <c r="E14" s="36">
        <v>36</v>
      </c>
      <c r="F14" s="36">
        <v>2</v>
      </c>
      <c r="G14" s="22">
        <v>1023621</v>
      </c>
      <c r="H14" s="56" t="s">
        <v>319</v>
      </c>
      <c r="I14" s="37">
        <v>10236210209</v>
      </c>
      <c r="J14" s="18">
        <v>3</v>
      </c>
      <c r="K14" s="18">
        <v>2020</v>
      </c>
      <c r="L14" s="18" t="s">
        <v>320</v>
      </c>
      <c r="M14" s="18" t="s">
        <v>38</v>
      </c>
      <c r="N14" s="18" t="s">
        <v>39</v>
      </c>
      <c r="O14" s="18" t="s">
        <v>40</v>
      </c>
      <c r="P14" s="18" t="s">
        <v>304</v>
      </c>
      <c r="Q14" s="18" t="s">
        <v>42</v>
      </c>
      <c r="R14" s="18" t="s">
        <v>42</v>
      </c>
      <c r="S14" s="18" t="s">
        <v>42</v>
      </c>
      <c r="T14" s="18" t="s">
        <v>42</v>
      </c>
      <c r="U14" s="29">
        <v>14</v>
      </c>
      <c r="V14" s="29">
        <v>61</v>
      </c>
      <c r="W14" s="29">
        <v>99</v>
      </c>
      <c r="X14" s="29">
        <v>10</v>
      </c>
      <c r="Y14" s="29">
        <v>13</v>
      </c>
      <c r="Z14" s="55">
        <v>25</v>
      </c>
      <c r="AA14" s="55">
        <v>0</v>
      </c>
      <c r="AB14" s="55">
        <v>0</v>
      </c>
      <c r="AC14" s="55">
        <v>25</v>
      </c>
      <c r="AD14" s="55">
        <v>0</v>
      </c>
      <c r="AE14" s="18" t="s">
        <v>42</v>
      </c>
      <c r="AF14" s="18" t="s">
        <v>42</v>
      </c>
      <c r="AG14" s="18" t="s">
        <v>198</v>
      </c>
      <c r="AH14" s="18" t="s">
        <v>42</v>
      </c>
      <c r="AI14" s="18" t="s">
        <v>43</v>
      </c>
      <c r="AJ14" s="18" t="s">
        <v>43</v>
      </c>
      <c r="AK14" s="18" t="s">
        <v>43</v>
      </c>
      <c r="AL14" s="18">
        <f t="shared" ca="1" si="0"/>
        <v>20</v>
      </c>
      <c r="AM14" s="18" t="s">
        <v>42</v>
      </c>
      <c r="AN14" s="18" t="s">
        <v>305</v>
      </c>
      <c r="AO14" s="18" t="s">
        <v>42</v>
      </c>
      <c r="AP14" s="18" t="s">
        <v>42</v>
      </c>
      <c r="AQ14" s="18">
        <v>0</v>
      </c>
      <c r="AR14" s="18">
        <v>0</v>
      </c>
      <c r="AS14" s="18" t="s">
        <v>43</v>
      </c>
      <c r="AT14" s="18">
        <f t="shared" ca="1" si="3"/>
        <v>15</v>
      </c>
      <c r="AU14" s="18">
        <v>40</v>
      </c>
      <c r="AV14" s="18">
        <v>0</v>
      </c>
      <c r="AW14" s="18">
        <v>0</v>
      </c>
      <c r="AX14" s="18">
        <v>0</v>
      </c>
      <c r="AY14" s="18">
        <v>0</v>
      </c>
      <c r="AZ14" s="18">
        <v>0</v>
      </c>
      <c r="BA14" s="18">
        <v>0</v>
      </c>
      <c r="BB14" s="18">
        <v>0</v>
      </c>
      <c r="BC14" s="18">
        <v>0</v>
      </c>
      <c r="BD14" s="18">
        <v>0</v>
      </c>
      <c r="BE14" s="18">
        <v>0</v>
      </c>
      <c r="BF14" s="18">
        <v>0</v>
      </c>
      <c r="BG14" s="18">
        <v>0</v>
      </c>
      <c r="BH14" s="18">
        <v>0</v>
      </c>
      <c r="BI14" s="18">
        <v>0</v>
      </c>
      <c r="BJ14" s="18">
        <v>0</v>
      </c>
      <c r="BK14" s="18">
        <v>0</v>
      </c>
      <c r="BL14" s="18">
        <v>0</v>
      </c>
      <c r="BM14" s="18">
        <v>0</v>
      </c>
      <c r="BN14" s="18">
        <v>0</v>
      </c>
      <c r="BO14" s="18">
        <v>0</v>
      </c>
      <c r="BP14" s="18">
        <v>0</v>
      </c>
      <c r="BQ14" s="18">
        <v>0</v>
      </c>
      <c r="BR14" s="18">
        <v>0</v>
      </c>
      <c r="BS14" s="18">
        <v>0</v>
      </c>
      <c r="BT14" s="18">
        <v>0</v>
      </c>
      <c r="BU14" s="18">
        <v>0</v>
      </c>
      <c r="BV14" s="18">
        <v>0</v>
      </c>
      <c r="BW14" s="18">
        <v>0</v>
      </c>
      <c r="BX14" s="18">
        <v>0</v>
      </c>
      <c r="BY14" s="18">
        <v>0</v>
      </c>
      <c r="BZ14" s="18">
        <v>0</v>
      </c>
      <c r="CA14" s="18">
        <v>0</v>
      </c>
      <c r="CB14" s="18">
        <v>0</v>
      </c>
      <c r="CC14" s="18">
        <v>0</v>
      </c>
      <c r="CD14" s="18">
        <v>0</v>
      </c>
      <c r="CE14" s="18">
        <v>0</v>
      </c>
      <c r="CF14" s="18">
        <v>0</v>
      </c>
      <c r="CG14" s="29">
        <v>2</v>
      </c>
      <c r="CH14" s="29">
        <v>0</v>
      </c>
      <c r="CI14" s="29">
        <v>13</v>
      </c>
      <c r="CJ14" s="29">
        <v>2</v>
      </c>
      <c r="CK14" s="29">
        <f t="shared" si="1"/>
        <v>17</v>
      </c>
      <c r="CL14" s="29">
        <v>0</v>
      </c>
      <c r="CM14" s="18">
        <v>2</v>
      </c>
      <c r="CN14" s="18">
        <v>2</v>
      </c>
      <c r="CO14" s="18">
        <v>14</v>
      </c>
      <c r="CP14" s="18">
        <v>5</v>
      </c>
      <c r="CQ14" s="18">
        <f t="shared" si="2"/>
        <v>23</v>
      </c>
      <c r="CR14" s="18">
        <v>0</v>
      </c>
      <c r="CS14" s="57">
        <v>7</v>
      </c>
      <c r="CT14" s="57">
        <v>5</v>
      </c>
      <c r="CU14" s="57">
        <v>2</v>
      </c>
      <c r="CV14" s="57">
        <v>6</v>
      </c>
      <c r="CW14" s="57">
        <v>6</v>
      </c>
      <c r="CX14" s="57">
        <v>1</v>
      </c>
      <c r="CY14" s="57">
        <v>1</v>
      </c>
      <c r="CZ14" s="57">
        <v>9</v>
      </c>
      <c r="DA14" s="57">
        <v>0</v>
      </c>
      <c r="DB14" s="57">
        <v>3</v>
      </c>
      <c r="DC14" s="57">
        <v>2</v>
      </c>
      <c r="DD14" s="57">
        <v>1</v>
      </c>
      <c r="DE14" t="s">
        <v>394</v>
      </c>
      <c r="DF14">
        <f t="shared" si="4"/>
        <v>2</v>
      </c>
      <c r="DG14" s="65">
        <f>VLOOKUP(E14,'[3]Form responses 1'!$B$2:$D$15,3,FALSE)</f>
        <v>44139</v>
      </c>
    </row>
    <row r="15" spans="1:111" x14ac:dyDescent="0.2">
      <c r="A15" s="36" t="s">
        <v>312</v>
      </c>
      <c r="B15" s="36" t="s">
        <v>301</v>
      </c>
      <c r="C15" s="36" t="s">
        <v>302</v>
      </c>
      <c r="D15" s="36" t="s">
        <v>303</v>
      </c>
      <c r="E15" s="36">
        <v>34</v>
      </c>
      <c r="F15" s="36">
        <v>2</v>
      </c>
      <c r="G15" s="22">
        <v>1023621</v>
      </c>
      <c r="H15" s="56" t="s">
        <v>315</v>
      </c>
      <c r="I15" s="37">
        <v>10236210207</v>
      </c>
      <c r="J15" s="18">
        <v>3</v>
      </c>
      <c r="K15" s="18">
        <v>2020</v>
      </c>
      <c r="L15" s="18" t="s">
        <v>316</v>
      </c>
      <c r="M15" s="18" t="s">
        <v>38</v>
      </c>
      <c r="N15" s="18" t="s">
        <v>39</v>
      </c>
      <c r="O15" s="18" t="s">
        <v>40</v>
      </c>
      <c r="P15" s="18" t="s">
        <v>304</v>
      </c>
      <c r="Q15" s="18" t="s">
        <v>43</v>
      </c>
      <c r="R15" s="18" t="s">
        <v>42</v>
      </c>
      <c r="S15" s="18" t="s">
        <v>42</v>
      </c>
      <c r="T15" s="18" t="s">
        <v>42</v>
      </c>
      <c r="U15" s="29">
        <v>13</v>
      </c>
      <c r="V15" s="29">
        <v>79</v>
      </c>
      <c r="W15" s="29">
        <v>97</v>
      </c>
      <c r="X15" s="29">
        <v>10</v>
      </c>
      <c r="Y15" s="29">
        <v>12</v>
      </c>
      <c r="Z15" s="55">
        <v>25</v>
      </c>
      <c r="AA15" s="55">
        <v>0</v>
      </c>
      <c r="AB15" s="55">
        <v>0</v>
      </c>
      <c r="AC15" s="55">
        <v>25</v>
      </c>
      <c r="AD15" s="55">
        <v>0</v>
      </c>
      <c r="AE15" s="18" t="s">
        <v>42</v>
      </c>
      <c r="AF15" s="18" t="s">
        <v>42</v>
      </c>
      <c r="AG15" s="18" t="s">
        <v>198</v>
      </c>
      <c r="AH15" s="18" t="s">
        <v>42</v>
      </c>
      <c r="AI15" s="18" t="s">
        <v>43</v>
      </c>
      <c r="AJ15" s="18" t="s">
        <v>43</v>
      </c>
      <c r="AK15" s="18" t="s">
        <v>43</v>
      </c>
      <c r="AL15" s="18">
        <f t="shared" ca="1" si="0"/>
        <v>21</v>
      </c>
      <c r="AM15" s="18" t="s">
        <v>42</v>
      </c>
      <c r="AN15" s="18" t="s">
        <v>305</v>
      </c>
      <c r="AO15" s="18" t="s">
        <v>42</v>
      </c>
      <c r="AP15" s="18" t="s">
        <v>42</v>
      </c>
      <c r="AQ15" s="18">
        <v>0</v>
      </c>
      <c r="AR15" s="18">
        <v>0</v>
      </c>
      <c r="AS15" s="18" t="s">
        <v>43</v>
      </c>
      <c r="AT15" s="18">
        <f t="shared" ca="1" si="3"/>
        <v>12</v>
      </c>
      <c r="AU15" s="18">
        <v>40</v>
      </c>
      <c r="AV15" s="18">
        <v>0</v>
      </c>
      <c r="AW15" s="18">
        <v>0</v>
      </c>
      <c r="AX15" s="18">
        <v>0</v>
      </c>
      <c r="AY15" s="18">
        <v>0</v>
      </c>
      <c r="AZ15" s="18">
        <v>0</v>
      </c>
      <c r="BA15" s="18">
        <v>0</v>
      </c>
      <c r="BB15" s="18">
        <v>0</v>
      </c>
      <c r="BC15" s="18">
        <v>0</v>
      </c>
      <c r="BD15" s="18">
        <v>0</v>
      </c>
      <c r="BE15" s="18">
        <v>0</v>
      </c>
      <c r="BF15" s="18">
        <v>0</v>
      </c>
      <c r="BG15" s="18">
        <v>0</v>
      </c>
      <c r="BH15" s="18">
        <v>0</v>
      </c>
      <c r="BI15" s="18">
        <v>0</v>
      </c>
      <c r="BJ15" s="18">
        <v>0</v>
      </c>
      <c r="BK15" s="18">
        <v>0</v>
      </c>
      <c r="BL15" s="18">
        <v>0</v>
      </c>
      <c r="BM15" s="18">
        <v>0</v>
      </c>
      <c r="BN15" s="18">
        <v>0</v>
      </c>
      <c r="BO15" s="18">
        <v>0</v>
      </c>
      <c r="BP15" s="18">
        <v>0</v>
      </c>
      <c r="BQ15" s="18">
        <v>0</v>
      </c>
      <c r="BR15" s="18">
        <v>0</v>
      </c>
      <c r="BS15" s="18">
        <v>0</v>
      </c>
      <c r="BT15" s="18">
        <v>0</v>
      </c>
      <c r="BU15" s="18">
        <v>0</v>
      </c>
      <c r="BV15" s="18">
        <v>0</v>
      </c>
      <c r="BW15" s="18">
        <v>0</v>
      </c>
      <c r="BX15" s="18">
        <v>0</v>
      </c>
      <c r="BY15" s="18">
        <v>0</v>
      </c>
      <c r="BZ15" s="18">
        <v>0</v>
      </c>
      <c r="CA15" s="18">
        <v>0</v>
      </c>
      <c r="CB15" s="18">
        <v>0</v>
      </c>
      <c r="CC15" s="18">
        <v>0</v>
      </c>
      <c r="CD15" s="18">
        <v>0</v>
      </c>
      <c r="CE15" s="18">
        <v>0</v>
      </c>
      <c r="CF15" s="18">
        <v>0</v>
      </c>
      <c r="CG15" s="29">
        <v>21</v>
      </c>
      <c r="CH15" s="29">
        <v>0</v>
      </c>
      <c r="CI15" s="29">
        <v>0</v>
      </c>
      <c r="CJ15" s="29">
        <v>0</v>
      </c>
      <c r="CK15" s="29">
        <f t="shared" si="1"/>
        <v>21</v>
      </c>
      <c r="CL15" s="29">
        <v>0</v>
      </c>
      <c r="CM15" s="18">
        <v>19</v>
      </c>
      <c r="CN15" s="18">
        <v>0</v>
      </c>
      <c r="CO15" s="18">
        <v>0</v>
      </c>
      <c r="CP15" s="18">
        <v>0</v>
      </c>
      <c r="CQ15" s="18">
        <f t="shared" si="2"/>
        <v>19</v>
      </c>
      <c r="CR15" s="18">
        <v>0</v>
      </c>
      <c r="CS15" s="57">
        <v>7</v>
      </c>
      <c r="CT15" s="57">
        <v>4</v>
      </c>
      <c r="CU15" s="57">
        <v>1</v>
      </c>
      <c r="CV15" s="57">
        <v>7</v>
      </c>
      <c r="CW15" s="57">
        <v>7</v>
      </c>
      <c r="CX15" s="57">
        <v>1</v>
      </c>
      <c r="CY15" s="57">
        <v>1</v>
      </c>
      <c r="CZ15" s="57">
        <v>6</v>
      </c>
      <c r="DA15" s="57">
        <v>0</v>
      </c>
      <c r="DB15" s="57">
        <v>3</v>
      </c>
      <c r="DC15" s="57">
        <v>5</v>
      </c>
      <c r="DD15" s="57">
        <v>0</v>
      </c>
      <c r="DE15" t="s">
        <v>395</v>
      </c>
      <c r="DF15">
        <f t="shared" si="4"/>
        <v>2</v>
      </c>
      <c r="DG15" s="65">
        <f>VLOOKUP(E15,'[3]Form responses 1'!$B$2:$D$15,3,FALSE)</f>
        <v>44170</v>
      </c>
    </row>
    <row r="16" spans="1:111" x14ac:dyDescent="0.2">
      <c r="A16" s="36" t="s">
        <v>312</v>
      </c>
      <c r="B16" s="36" t="s">
        <v>301</v>
      </c>
      <c r="C16" s="36" t="s">
        <v>302</v>
      </c>
      <c r="D16" s="36" t="s">
        <v>303</v>
      </c>
      <c r="E16" s="36">
        <v>35</v>
      </c>
      <c r="F16" s="36">
        <v>2</v>
      </c>
      <c r="G16" s="22">
        <v>1023621</v>
      </c>
      <c r="H16" s="56" t="s">
        <v>317</v>
      </c>
      <c r="I16" s="37">
        <v>10236210208</v>
      </c>
      <c r="J16" s="18">
        <v>3</v>
      </c>
      <c r="K16" s="18">
        <v>2020</v>
      </c>
      <c r="L16" s="18" t="s">
        <v>318</v>
      </c>
      <c r="M16" s="18" t="s">
        <v>38</v>
      </c>
      <c r="N16" s="18" t="s">
        <v>39</v>
      </c>
      <c r="O16" s="18" t="s">
        <v>40</v>
      </c>
      <c r="P16" s="18" t="s">
        <v>304</v>
      </c>
      <c r="Q16" s="18" t="s">
        <v>42</v>
      </c>
      <c r="R16" s="18" t="s">
        <v>42</v>
      </c>
      <c r="S16" s="18" t="s">
        <v>42</v>
      </c>
      <c r="T16" s="18" t="s">
        <v>42</v>
      </c>
      <c r="U16" s="29">
        <v>15</v>
      </c>
      <c r="V16" s="29">
        <v>65</v>
      </c>
      <c r="W16" s="29">
        <v>70</v>
      </c>
      <c r="X16" s="29">
        <v>10</v>
      </c>
      <c r="Y16" s="29">
        <v>14</v>
      </c>
      <c r="Z16" s="55">
        <v>25</v>
      </c>
      <c r="AA16" s="55">
        <v>0</v>
      </c>
      <c r="AB16" s="55">
        <v>0</v>
      </c>
      <c r="AC16" s="55">
        <v>25</v>
      </c>
      <c r="AD16" s="55">
        <v>0</v>
      </c>
      <c r="AE16" s="18" t="s">
        <v>42</v>
      </c>
      <c r="AF16" s="18" t="s">
        <v>42</v>
      </c>
      <c r="AG16" s="18" t="s">
        <v>198</v>
      </c>
      <c r="AH16" s="18" t="s">
        <v>42</v>
      </c>
      <c r="AI16" s="18" t="s">
        <v>43</v>
      </c>
      <c r="AJ16" s="18" t="s">
        <v>43</v>
      </c>
      <c r="AK16" s="18" t="s">
        <v>43</v>
      </c>
      <c r="AL16" s="18">
        <f t="shared" ca="1" si="0"/>
        <v>15</v>
      </c>
      <c r="AM16" s="18" t="s">
        <v>42</v>
      </c>
      <c r="AN16" s="18" t="s">
        <v>305</v>
      </c>
      <c r="AO16" s="18" t="s">
        <v>42</v>
      </c>
      <c r="AP16" s="18" t="s">
        <v>42</v>
      </c>
      <c r="AQ16" s="18">
        <v>0</v>
      </c>
      <c r="AR16" s="18">
        <v>0</v>
      </c>
      <c r="AS16" s="18" t="s">
        <v>43</v>
      </c>
      <c r="AT16" s="18">
        <f t="shared" ca="1" si="3"/>
        <v>19</v>
      </c>
      <c r="AU16" s="18">
        <v>40</v>
      </c>
      <c r="AV16" s="18">
        <v>0</v>
      </c>
      <c r="AW16" s="18">
        <v>0</v>
      </c>
      <c r="AX16" s="18">
        <v>0</v>
      </c>
      <c r="AY16" s="18">
        <v>0</v>
      </c>
      <c r="AZ16" s="18">
        <v>0</v>
      </c>
      <c r="BA16" s="18">
        <v>0</v>
      </c>
      <c r="BB16" s="18">
        <v>0</v>
      </c>
      <c r="BC16" s="18">
        <v>0</v>
      </c>
      <c r="BD16" s="18">
        <v>0</v>
      </c>
      <c r="BE16" s="18">
        <v>0</v>
      </c>
      <c r="BF16" s="18">
        <v>0</v>
      </c>
      <c r="BG16" s="18">
        <v>0</v>
      </c>
      <c r="BH16" s="18">
        <v>0</v>
      </c>
      <c r="BI16" s="18">
        <v>0</v>
      </c>
      <c r="BJ16" s="18">
        <v>0</v>
      </c>
      <c r="BK16" s="18">
        <v>0</v>
      </c>
      <c r="BL16" s="18">
        <v>0</v>
      </c>
      <c r="BM16" s="18">
        <v>0</v>
      </c>
      <c r="BN16" s="18">
        <v>0</v>
      </c>
      <c r="BO16" s="18">
        <v>0</v>
      </c>
      <c r="BP16" s="18">
        <v>0</v>
      </c>
      <c r="BQ16" s="18">
        <v>0</v>
      </c>
      <c r="BR16" s="18">
        <v>0</v>
      </c>
      <c r="BS16" s="18">
        <v>0</v>
      </c>
      <c r="BT16" s="18">
        <v>0</v>
      </c>
      <c r="BU16" s="18">
        <v>0</v>
      </c>
      <c r="BV16" s="18">
        <v>0</v>
      </c>
      <c r="BW16" s="18">
        <v>0</v>
      </c>
      <c r="BX16" s="18">
        <v>0</v>
      </c>
      <c r="BY16" s="18">
        <v>0</v>
      </c>
      <c r="BZ16" s="18">
        <v>0</v>
      </c>
      <c r="CA16" s="18">
        <v>0</v>
      </c>
      <c r="CB16" s="18">
        <v>0</v>
      </c>
      <c r="CC16" s="18">
        <v>0</v>
      </c>
      <c r="CD16" s="18">
        <v>0</v>
      </c>
      <c r="CE16" s="18">
        <v>0</v>
      </c>
      <c r="CF16" s="18">
        <v>0</v>
      </c>
      <c r="CG16" s="29">
        <v>19</v>
      </c>
      <c r="CH16" s="29">
        <v>0</v>
      </c>
      <c r="CI16" s="29">
        <v>0</v>
      </c>
      <c r="CJ16" s="29">
        <v>0</v>
      </c>
      <c r="CK16" s="29">
        <f t="shared" si="1"/>
        <v>19</v>
      </c>
      <c r="CL16" s="29">
        <v>0</v>
      </c>
      <c r="CM16" s="18">
        <v>21</v>
      </c>
      <c r="CN16" s="18">
        <v>0</v>
      </c>
      <c r="CO16" s="18">
        <v>0</v>
      </c>
      <c r="CP16" s="18">
        <v>0</v>
      </c>
      <c r="CQ16" s="18">
        <f t="shared" si="2"/>
        <v>21</v>
      </c>
      <c r="CR16" s="18">
        <v>0</v>
      </c>
      <c r="CS16" s="57">
        <v>6</v>
      </c>
      <c r="CT16" s="57">
        <v>9</v>
      </c>
      <c r="CU16" s="57">
        <v>1</v>
      </c>
      <c r="CV16" s="57">
        <v>6</v>
      </c>
      <c r="CW16" s="57">
        <v>3</v>
      </c>
      <c r="CX16" s="57">
        <v>1</v>
      </c>
      <c r="CY16" s="57">
        <v>2</v>
      </c>
      <c r="CZ16" s="57">
        <v>7</v>
      </c>
      <c r="DA16" s="57">
        <v>1</v>
      </c>
      <c r="DB16" s="57">
        <v>2</v>
      </c>
      <c r="DC16" s="57">
        <v>5</v>
      </c>
      <c r="DD16" s="57">
        <v>0</v>
      </c>
      <c r="DE16" t="s">
        <v>396</v>
      </c>
      <c r="DF16">
        <f t="shared" si="4"/>
        <v>2</v>
      </c>
      <c r="DG16" s="65" t="e">
        <f>VLOOKUP(E16,'[3]Form responses 1'!$B$2:$D$15,3,FALSE)</f>
        <v>#N/A</v>
      </c>
    </row>
    <row r="17" spans="1:111" x14ac:dyDescent="0.2">
      <c r="A17" s="36" t="s">
        <v>312</v>
      </c>
      <c r="B17" s="36" t="s">
        <v>301</v>
      </c>
      <c r="C17" s="36" t="s">
        <v>302</v>
      </c>
      <c r="D17" s="36" t="s">
        <v>303</v>
      </c>
      <c r="E17" s="36">
        <v>33</v>
      </c>
      <c r="F17" s="36">
        <v>2</v>
      </c>
      <c r="G17" s="18">
        <v>1023621</v>
      </c>
      <c r="H17" s="56" t="s">
        <v>313</v>
      </c>
      <c r="I17" s="37">
        <v>10236210206</v>
      </c>
      <c r="J17" s="18">
        <v>3</v>
      </c>
      <c r="K17" s="18">
        <v>2020</v>
      </c>
      <c r="L17" s="18" t="s">
        <v>314</v>
      </c>
      <c r="M17" s="18" t="s">
        <v>38</v>
      </c>
      <c r="N17" s="18" t="s">
        <v>39</v>
      </c>
      <c r="O17" s="18" t="s">
        <v>40</v>
      </c>
      <c r="P17" s="18" t="s">
        <v>304</v>
      </c>
      <c r="Q17" s="18" t="s">
        <v>42</v>
      </c>
      <c r="R17" s="18" t="s">
        <v>42</v>
      </c>
      <c r="S17" s="18" t="s">
        <v>42</v>
      </c>
      <c r="T17" s="18" t="s">
        <v>42</v>
      </c>
      <c r="U17" s="29">
        <v>14</v>
      </c>
      <c r="V17" s="29">
        <v>60</v>
      </c>
      <c r="W17" s="29">
        <v>69</v>
      </c>
      <c r="X17" s="29">
        <v>10</v>
      </c>
      <c r="Y17" s="29">
        <v>12</v>
      </c>
      <c r="Z17" s="55">
        <v>25</v>
      </c>
      <c r="AA17" s="55">
        <v>0</v>
      </c>
      <c r="AB17" s="55">
        <v>0</v>
      </c>
      <c r="AC17" s="55">
        <v>25</v>
      </c>
      <c r="AD17" s="55">
        <v>0</v>
      </c>
      <c r="AE17" s="18" t="s">
        <v>42</v>
      </c>
      <c r="AF17" s="18" t="s">
        <v>42</v>
      </c>
      <c r="AG17" s="18" t="s">
        <v>198</v>
      </c>
      <c r="AH17" s="18" t="s">
        <v>42</v>
      </c>
      <c r="AI17" s="18" t="s">
        <v>43</v>
      </c>
      <c r="AJ17" s="18" t="s">
        <v>43</v>
      </c>
      <c r="AK17" s="18" t="s">
        <v>43</v>
      </c>
      <c r="AL17" s="18">
        <f t="shared" ca="1" si="0"/>
        <v>23</v>
      </c>
      <c r="AM17" s="18" t="s">
        <v>42</v>
      </c>
      <c r="AN17" s="18" t="s">
        <v>305</v>
      </c>
      <c r="AO17" s="18" t="s">
        <v>42</v>
      </c>
      <c r="AP17" s="18" t="s">
        <v>42</v>
      </c>
      <c r="AQ17" s="18">
        <v>0</v>
      </c>
      <c r="AR17" s="18">
        <v>0</v>
      </c>
      <c r="AS17" s="18" t="s">
        <v>43</v>
      </c>
      <c r="AT17" s="18">
        <f t="shared" ca="1" si="3"/>
        <v>18</v>
      </c>
      <c r="AU17" s="18">
        <v>40</v>
      </c>
      <c r="AV17" s="18">
        <v>0</v>
      </c>
      <c r="AW17" s="18">
        <v>0</v>
      </c>
      <c r="AX17" s="18">
        <v>0</v>
      </c>
      <c r="AY17" s="18">
        <v>0</v>
      </c>
      <c r="AZ17" s="18">
        <v>0</v>
      </c>
      <c r="BA17" s="18">
        <v>0</v>
      </c>
      <c r="BB17" s="18">
        <v>0</v>
      </c>
      <c r="BC17" s="18">
        <v>0</v>
      </c>
      <c r="BD17" s="18">
        <v>0</v>
      </c>
      <c r="BE17" s="18">
        <v>0</v>
      </c>
      <c r="BF17" s="18">
        <v>0</v>
      </c>
      <c r="BG17" s="18">
        <v>0</v>
      </c>
      <c r="BH17" s="18">
        <v>0</v>
      </c>
      <c r="BI17" s="18">
        <v>0</v>
      </c>
      <c r="BJ17" s="18">
        <v>0</v>
      </c>
      <c r="BK17" s="18">
        <v>0</v>
      </c>
      <c r="BL17" s="18">
        <v>0</v>
      </c>
      <c r="BM17" s="18">
        <v>0</v>
      </c>
      <c r="BN17" s="18">
        <v>0</v>
      </c>
      <c r="BO17" s="18">
        <v>0</v>
      </c>
      <c r="BP17" s="18">
        <v>0</v>
      </c>
      <c r="BQ17" s="18">
        <v>0</v>
      </c>
      <c r="BR17" s="18">
        <v>0</v>
      </c>
      <c r="BS17" s="18">
        <v>0</v>
      </c>
      <c r="BT17" s="18">
        <v>0</v>
      </c>
      <c r="BU17" s="18">
        <v>0</v>
      </c>
      <c r="BV17" s="18">
        <v>0</v>
      </c>
      <c r="BW17" s="18">
        <v>0</v>
      </c>
      <c r="BX17" s="18">
        <v>0</v>
      </c>
      <c r="BY17" s="18">
        <v>0</v>
      </c>
      <c r="BZ17" s="18">
        <v>0</v>
      </c>
      <c r="CA17" s="18">
        <v>0</v>
      </c>
      <c r="CB17" s="18">
        <v>0</v>
      </c>
      <c r="CC17" s="18">
        <v>0</v>
      </c>
      <c r="CD17" s="18">
        <v>0</v>
      </c>
      <c r="CE17" s="18">
        <v>0</v>
      </c>
      <c r="CF17" s="18">
        <v>0</v>
      </c>
      <c r="CG17" s="29">
        <v>14</v>
      </c>
      <c r="CH17" s="29">
        <v>0</v>
      </c>
      <c r="CI17" s="29">
        <v>8</v>
      </c>
      <c r="CJ17" s="29">
        <v>0</v>
      </c>
      <c r="CK17" s="29">
        <f t="shared" si="1"/>
        <v>22</v>
      </c>
      <c r="CL17" s="29">
        <v>0</v>
      </c>
      <c r="CM17" s="18">
        <v>12</v>
      </c>
      <c r="CN17" s="18">
        <v>0</v>
      </c>
      <c r="CO17" s="18">
        <v>6</v>
      </c>
      <c r="CP17" s="18">
        <v>0</v>
      </c>
      <c r="CQ17" s="18">
        <f t="shared" si="2"/>
        <v>18</v>
      </c>
      <c r="CR17" s="18">
        <v>0</v>
      </c>
      <c r="CS17" s="57">
        <v>3</v>
      </c>
      <c r="CT17" s="57">
        <v>8</v>
      </c>
      <c r="CU17" s="57">
        <v>0</v>
      </c>
      <c r="CV17" s="57">
        <v>4</v>
      </c>
      <c r="CW17" s="57">
        <v>4</v>
      </c>
      <c r="CX17" s="57">
        <v>1</v>
      </c>
      <c r="CY17" s="57">
        <v>9</v>
      </c>
      <c r="CZ17" s="57">
        <v>6</v>
      </c>
      <c r="DA17" s="57">
        <v>0</v>
      </c>
      <c r="DB17" s="57">
        <v>1</v>
      </c>
      <c r="DC17" s="57">
        <v>6</v>
      </c>
      <c r="DD17" s="57">
        <v>1</v>
      </c>
      <c r="DE17" t="s">
        <v>397</v>
      </c>
      <c r="DF17">
        <f t="shared" si="4"/>
        <v>2</v>
      </c>
      <c r="DG17" s="65">
        <f>VLOOKUP(E17,'[3]Form responses 1'!$B$2:$D$15,3,FALSE)</f>
        <v>44141</v>
      </c>
    </row>
    <row r="18" spans="1:111" x14ac:dyDescent="0.2">
      <c r="A18" s="36" t="s">
        <v>312</v>
      </c>
      <c r="B18" s="36" t="s">
        <v>301</v>
      </c>
      <c r="C18" s="36" t="s">
        <v>302</v>
      </c>
      <c r="D18" s="36" t="s">
        <v>303</v>
      </c>
      <c r="E18" s="36">
        <v>105</v>
      </c>
      <c r="F18" s="36">
        <v>2</v>
      </c>
      <c r="G18" s="18">
        <v>1023621</v>
      </c>
      <c r="H18" s="56" t="s">
        <v>333</v>
      </c>
      <c r="I18" s="37">
        <v>10236210223</v>
      </c>
      <c r="J18" s="18">
        <v>3</v>
      </c>
      <c r="K18" s="18">
        <v>2020</v>
      </c>
      <c r="L18" s="18" t="s">
        <v>334</v>
      </c>
      <c r="M18" s="18" t="s">
        <v>38</v>
      </c>
      <c r="N18" s="18" t="s">
        <v>39</v>
      </c>
      <c r="O18" s="18" t="s">
        <v>40</v>
      </c>
      <c r="P18" s="18" t="s">
        <v>304</v>
      </c>
      <c r="Q18" s="18" t="s">
        <v>43</v>
      </c>
      <c r="R18" s="18" t="s">
        <v>42</v>
      </c>
      <c r="S18" s="18" t="s">
        <v>42</v>
      </c>
      <c r="T18" s="18" t="s">
        <v>42</v>
      </c>
      <c r="U18" s="29">
        <v>13</v>
      </c>
      <c r="V18" s="29">
        <v>50</v>
      </c>
      <c r="W18" s="29">
        <v>52</v>
      </c>
      <c r="X18" s="29">
        <v>10</v>
      </c>
      <c r="Y18" s="29">
        <v>12</v>
      </c>
      <c r="Z18" s="55">
        <v>25</v>
      </c>
      <c r="AA18" s="55">
        <v>0</v>
      </c>
      <c r="AB18" s="55">
        <v>0</v>
      </c>
      <c r="AC18" s="55">
        <v>25</v>
      </c>
      <c r="AD18" s="55">
        <v>0</v>
      </c>
      <c r="AE18" s="18" t="s">
        <v>42</v>
      </c>
      <c r="AF18" s="18" t="s">
        <v>42</v>
      </c>
      <c r="AG18" s="18" t="s">
        <v>198</v>
      </c>
      <c r="AH18" s="18" t="s">
        <v>42</v>
      </c>
      <c r="AI18" s="18" t="s">
        <v>43</v>
      </c>
      <c r="AJ18" s="18" t="s">
        <v>43</v>
      </c>
      <c r="AK18" s="18" t="s">
        <v>43</v>
      </c>
      <c r="AL18" s="18">
        <f t="shared" ca="1" si="0"/>
        <v>23</v>
      </c>
      <c r="AM18" s="18" t="s">
        <v>42</v>
      </c>
      <c r="AN18" s="18" t="s">
        <v>305</v>
      </c>
      <c r="AO18" s="18" t="s">
        <v>42</v>
      </c>
      <c r="AP18" s="18" t="s">
        <v>42</v>
      </c>
      <c r="AQ18" s="18">
        <v>0</v>
      </c>
      <c r="AR18" s="18">
        <v>0</v>
      </c>
      <c r="AS18" s="18" t="s">
        <v>43</v>
      </c>
      <c r="AT18" s="18">
        <f t="shared" ca="1" si="3"/>
        <v>12</v>
      </c>
      <c r="AU18" s="18">
        <v>40</v>
      </c>
      <c r="AV18" s="18">
        <v>0</v>
      </c>
      <c r="AW18" s="18">
        <v>0</v>
      </c>
      <c r="AX18" s="18">
        <v>0</v>
      </c>
      <c r="AY18" s="18">
        <v>0</v>
      </c>
      <c r="AZ18" s="18">
        <v>0</v>
      </c>
      <c r="BA18" s="18">
        <v>0</v>
      </c>
      <c r="BB18" s="18">
        <v>0</v>
      </c>
      <c r="BC18" s="18">
        <v>0</v>
      </c>
      <c r="BD18" s="18">
        <v>0</v>
      </c>
      <c r="BE18" s="18">
        <v>0</v>
      </c>
      <c r="BF18" s="18">
        <v>0</v>
      </c>
      <c r="BG18" s="18">
        <v>0</v>
      </c>
      <c r="BH18" s="18">
        <v>0</v>
      </c>
      <c r="BI18" s="18">
        <v>0</v>
      </c>
      <c r="BJ18" s="18">
        <v>0</v>
      </c>
      <c r="BK18" s="18">
        <v>0</v>
      </c>
      <c r="BL18" s="18">
        <v>0</v>
      </c>
      <c r="BM18" s="18">
        <v>0</v>
      </c>
      <c r="BN18" s="18">
        <v>0</v>
      </c>
      <c r="BO18" s="18">
        <v>0</v>
      </c>
      <c r="BP18" s="18">
        <v>0</v>
      </c>
      <c r="BQ18" s="18">
        <v>0</v>
      </c>
      <c r="BR18" s="18">
        <v>0</v>
      </c>
      <c r="BS18" s="18">
        <v>0</v>
      </c>
      <c r="BT18" s="18">
        <v>0</v>
      </c>
      <c r="BU18" s="18">
        <v>0</v>
      </c>
      <c r="BV18" s="18">
        <v>0</v>
      </c>
      <c r="BW18" s="18">
        <v>0</v>
      </c>
      <c r="BX18" s="18">
        <v>0</v>
      </c>
      <c r="BY18" s="18">
        <v>0</v>
      </c>
      <c r="BZ18" s="18">
        <v>0</v>
      </c>
      <c r="CA18" s="18">
        <v>0</v>
      </c>
      <c r="CB18" s="18">
        <v>0</v>
      </c>
      <c r="CC18" s="18">
        <v>0</v>
      </c>
      <c r="CD18" s="18">
        <v>0</v>
      </c>
      <c r="CE18" s="18">
        <v>0</v>
      </c>
      <c r="CF18" s="18">
        <v>0</v>
      </c>
      <c r="CG18" s="29">
        <v>0</v>
      </c>
      <c r="CH18" s="29">
        <v>0</v>
      </c>
      <c r="CI18" s="29">
        <v>0</v>
      </c>
      <c r="CJ18" s="29">
        <v>0</v>
      </c>
      <c r="CK18" s="29">
        <f t="shared" si="1"/>
        <v>0</v>
      </c>
      <c r="CL18" s="29">
        <v>18</v>
      </c>
      <c r="CM18" s="18">
        <v>0</v>
      </c>
      <c r="CN18" s="18">
        <v>0</v>
      </c>
      <c r="CO18" s="18">
        <v>0</v>
      </c>
      <c r="CP18" s="18">
        <v>0</v>
      </c>
      <c r="CQ18" s="18">
        <f t="shared" si="2"/>
        <v>0</v>
      </c>
      <c r="CR18" s="18">
        <v>22</v>
      </c>
      <c r="CS18" s="57">
        <v>5</v>
      </c>
      <c r="CT18" s="57">
        <v>7</v>
      </c>
      <c r="CU18" s="57">
        <v>1</v>
      </c>
      <c r="CV18" s="57">
        <v>9</v>
      </c>
      <c r="CW18" s="57">
        <v>5</v>
      </c>
      <c r="CX18" s="57">
        <v>1</v>
      </c>
      <c r="CY18" s="57">
        <v>1</v>
      </c>
      <c r="CZ18" s="57">
        <v>10</v>
      </c>
      <c r="DA18" s="57">
        <v>0</v>
      </c>
      <c r="DB18" s="57">
        <v>4</v>
      </c>
      <c r="DC18" s="57">
        <v>4</v>
      </c>
      <c r="DD18" s="57">
        <v>0</v>
      </c>
      <c r="DE18" t="s">
        <v>398</v>
      </c>
      <c r="DF18">
        <f t="shared" si="4"/>
        <v>2</v>
      </c>
      <c r="DG18" s="65" t="e">
        <f>VLOOKUP(E18,'[3]Form responses 1'!$B$2:$D$15,3,FALSE)</f>
        <v>#N/A</v>
      </c>
    </row>
    <row r="19" spans="1:111" x14ac:dyDescent="0.2">
      <c r="A19" s="59" t="s">
        <v>341</v>
      </c>
      <c r="B19" s="59" t="s">
        <v>301</v>
      </c>
      <c r="C19" s="59" t="s">
        <v>302</v>
      </c>
      <c r="D19" s="59" t="s">
        <v>303</v>
      </c>
      <c r="E19" s="59">
        <v>69</v>
      </c>
      <c r="F19" s="59">
        <v>3</v>
      </c>
      <c r="G19" s="22">
        <v>1023621</v>
      </c>
      <c r="H19" s="56" t="s">
        <v>354</v>
      </c>
      <c r="I19" s="37">
        <v>10236210321</v>
      </c>
      <c r="J19" s="18">
        <v>3</v>
      </c>
      <c r="K19" s="18">
        <v>2020</v>
      </c>
      <c r="L19" s="18" t="s">
        <v>355</v>
      </c>
      <c r="M19" s="18" t="s">
        <v>38</v>
      </c>
      <c r="N19" s="18" t="s">
        <v>39</v>
      </c>
      <c r="O19" s="18" t="s">
        <v>40</v>
      </c>
      <c r="P19" s="18" t="s">
        <v>304</v>
      </c>
      <c r="Q19" s="18" t="s">
        <v>42</v>
      </c>
      <c r="R19" s="18" t="s">
        <v>42</v>
      </c>
      <c r="S19" s="18" t="s">
        <v>42</v>
      </c>
      <c r="T19" s="18" t="s">
        <v>42</v>
      </c>
      <c r="U19" s="29">
        <v>13</v>
      </c>
      <c r="V19" s="29">
        <v>66</v>
      </c>
      <c r="W19" s="29">
        <v>71</v>
      </c>
      <c r="X19" s="29">
        <v>10</v>
      </c>
      <c r="Y19" s="29">
        <v>12</v>
      </c>
      <c r="Z19" s="55">
        <v>25</v>
      </c>
      <c r="AA19" s="55">
        <v>0</v>
      </c>
      <c r="AB19" s="55">
        <v>0</v>
      </c>
      <c r="AC19" s="55">
        <v>25</v>
      </c>
      <c r="AD19" s="55">
        <v>0</v>
      </c>
      <c r="AE19" s="18" t="s">
        <v>42</v>
      </c>
      <c r="AF19" s="18" t="s">
        <v>42</v>
      </c>
      <c r="AG19" s="18" t="s">
        <v>198</v>
      </c>
      <c r="AH19" s="18" t="s">
        <v>42</v>
      </c>
      <c r="AI19" s="18" t="s">
        <v>43</v>
      </c>
      <c r="AJ19" s="18" t="s">
        <v>43</v>
      </c>
      <c r="AK19" s="18" t="s">
        <v>43</v>
      </c>
      <c r="AL19" s="18">
        <f t="shared" ca="1" si="0"/>
        <v>21</v>
      </c>
      <c r="AM19" s="18" t="s">
        <v>42</v>
      </c>
      <c r="AN19" s="18" t="s">
        <v>305</v>
      </c>
      <c r="AO19" s="18" t="s">
        <v>42</v>
      </c>
      <c r="AP19" s="18" t="s">
        <v>42</v>
      </c>
      <c r="AQ19" s="18">
        <v>0</v>
      </c>
      <c r="AR19" s="18">
        <v>0</v>
      </c>
      <c r="AS19" s="18" t="s">
        <v>43</v>
      </c>
      <c r="AT19" s="18">
        <f t="shared" ca="1" si="3"/>
        <v>14</v>
      </c>
      <c r="AU19" s="18">
        <v>40</v>
      </c>
      <c r="AV19" s="18">
        <v>0</v>
      </c>
      <c r="AW19" s="18">
        <v>0</v>
      </c>
      <c r="AX19" s="18">
        <v>0</v>
      </c>
      <c r="AY19" s="18">
        <v>0</v>
      </c>
      <c r="AZ19" s="18">
        <v>0</v>
      </c>
      <c r="BA19" s="18">
        <v>0</v>
      </c>
      <c r="BB19" s="18">
        <v>0</v>
      </c>
      <c r="BC19" s="18">
        <v>0</v>
      </c>
      <c r="BD19" s="18">
        <v>0</v>
      </c>
      <c r="BE19" s="18">
        <v>0</v>
      </c>
      <c r="BF19" s="18">
        <v>0</v>
      </c>
      <c r="BG19" s="18">
        <v>0</v>
      </c>
      <c r="BH19" s="18">
        <v>0</v>
      </c>
      <c r="BI19" s="18">
        <v>0</v>
      </c>
      <c r="BJ19" s="18">
        <v>0</v>
      </c>
      <c r="BK19" s="18">
        <v>0</v>
      </c>
      <c r="BL19" s="18">
        <v>0</v>
      </c>
      <c r="BM19" s="18">
        <v>0</v>
      </c>
      <c r="BN19" s="18">
        <v>0</v>
      </c>
      <c r="BO19" s="18">
        <v>0</v>
      </c>
      <c r="BP19" s="18">
        <v>0</v>
      </c>
      <c r="BQ19" s="18">
        <v>0</v>
      </c>
      <c r="BR19" s="18">
        <v>0</v>
      </c>
      <c r="BS19" s="18">
        <v>0</v>
      </c>
      <c r="BT19" s="18">
        <v>0</v>
      </c>
      <c r="BU19" s="18">
        <v>0</v>
      </c>
      <c r="BV19" s="18">
        <v>0</v>
      </c>
      <c r="BW19" s="18">
        <v>0</v>
      </c>
      <c r="BX19" s="18">
        <v>0</v>
      </c>
      <c r="BY19" s="18">
        <v>0</v>
      </c>
      <c r="BZ19" s="18">
        <v>0</v>
      </c>
      <c r="CA19" s="18">
        <v>0</v>
      </c>
      <c r="CB19" s="18">
        <v>0</v>
      </c>
      <c r="CC19" s="18">
        <v>0</v>
      </c>
      <c r="CD19" s="18">
        <v>0</v>
      </c>
      <c r="CE19" s="18">
        <v>0</v>
      </c>
      <c r="CF19" s="18">
        <v>0</v>
      </c>
      <c r="CG19" s="29">
        <v>0</v>
      </c>
      <c r="CH19" s="29">
        <v>0</v>
      </c>
      <c r="CI19" s="29">
        <v>19</v>
      </c>
      <c r="CJ19" s="29">
        <v>0</v>
      </c>
      <c r="CK19" s="29">
        <f t="shared" si="1"/>
        <v>19</v>
      </c>
      <c r="CL19" s="29">
        <v>0</v>
      </c>
      <c r="CM19" s="18">
        <v>0</v>
      </c>
      <c r="CN19" s="18">
        <v>0</v>
      </c>
      <c r="CO19" s="18">
        <v>21</v>
      </c>
      <c r="CP19" s="18">
        <v>0</v>
      </c>
      <c r="CQ19" s="18">
        <f t="shared" si="2"/>
        <v>21</v>
      </c>
      <c r="CR19" s="18">
        <v>0</v>
      </c>
      <c r="CS19" s="57">
        <v>4</v>
      </c>
      <c r="CT19" s="57">
        <v>4</v>
      </c>
      <c r="CU19" s="57">
        <v>0</v>
      </c>
      <c r="CV19" s="57">
        <v>7</v>
      </c>
      <c r="CW19" s="57">
        <v>3</v>
      </c>
      <c r="CX19" s="57">
        <v>1</v>
      </c>
      <c r="CY19" s="57">
        <v>8</v>
      </c>
      <c r="CZ19" s="57">
        <v>7</v>
      </c>
      <c r="DA19" s="57">
        <v>1</v>
      </c>
      <c r="DB19" s="57">
        <v>3</v>
      </c>
      <c r="DC19" s="57">
        <v>6</v>
      </c>
      <c r="DD19" s="57">
        <v>0</v>
      </c>
      <c r="DE19" t="s">
        <v>399</v>
      </c>
      <c r="DF19">
        <f t="shared" si="4"/>
        <v>3</v>
      </c>
      <c r="DG19" s="65">
        <f>VLOOKUP(E19,'[3]Form responses 1'!$B$2:$D$15,3,FALSE)</f>
        <v>44162</v>
      </c>
    </row>
    <row r="20" spans="1:111" x14ac:dyDescent="0.2">
      <c r="A20" s="59" t="s">
        <v>341</v>
      </c>
      <c r="B20" s="59" t="s">
        <v>301</v>
      </c>
      <c r="C20" s="59" t="s">
        <v>302</v>
      </c>
      <c r="D20" s="59" t="s">
        <v>303</v>
      </c>
      <c r="E20" s="59">
        <v>113</v>
      </c>
      <c r="F20" s="59">
        <v>3</v>
      </c>
      <c r="G20" s="22">
        <v>1023621</v>
      </c>
      <c r="H20" s="56" t="s">
        <v>358</v>
      </c>
      <c r="I20" s="37">
        <v>10236210333</v>
      </c>
      <c r="J20" s="18">
        <v>3</v>
      </c>
      <c r="K20" s="18">
        <v>2020</v>
      </c>
      <c r="L20" s="18" t="s">
        <v>359</v>
      </c>
      <c r="M20" s="18" t="s">
        <v>38</v>
      </c>
      <c r="N20" s="18" t="s">
        <v>39</v>
      </c>
      <c r="O20" s="18" t="s">
        <v>40</v>
      </c>
      <c r="P20" s="18" t="s">
        <v>306</v>
      </c>
      <c r="Q20" s="18" t="s">
        <v>42</v>
      </c>
      <c r="R20" s="18" t="s">
        <v>42</v>
      </c>
      <c r="S20" s="18" t="s">
        <v>42</v>
      </c>
      <c r="T20" s="18" t="s">
        <v>42</v>
      </c>
      <c r="U20" s="29">
        <v>13</v>
      </c>
      <c r="V20" s="29">
        <v>69</v>
      </c>
      <c r="W20" s="29">
        <v>81</v>
      </c>
      <c r="X20" s="29">
        <v>13</v>
      </c>
      <c r="Y20" s="29">
        <v>11</v>
      </c>
      <c r="Z20" s="55">
        <v>25</v>
      </c>
      <c r="AA20" s="55">
        <v>0</v>
      </c>
      <c r="AB20" s="55">
        <v>0</v>
      </c>
      <c r="AC20" s="55">
        <v>25</v>
      </c>
      <c r="AD20" s="55">
        <v>0</v>
      </c>
      <c r="AE20" s="18" t="s">
        <v>43</v>
      </c>
      <c r="AF20" s="18" t="s">
        <v>43</v>
      </c>
      <c r="AG20" s="18" t="s">
        <v>198</v>
      </c>
      <c r="AH20" s="18" t="s">
        <v>42</v>
      </c>
      <c r="AI20" s="18" t="s">
        <v>43</v>
      </c>
      <c r="AJ20" s="18" t="s">
        <v>43</v>
      </c>
      <c r="AK20" s="18" t="s">
        <v>43</v>
      </c>
      <c r="AL20" s="18">
        <f t="shared" ca="1" si="0"/>
        <v>25</v>
      </c>
      <c r="AM20" s="18" t="s">
        <v>42</v>
      </c>
      <c r="AN20" s="18" t="s">
        <v>305</v>
      </c>
      <c r="AO20" s="18" t="s">
        <v>42</v>
      </c>
      <c r="AP20" s="18" t="s">
        <v>42</v>
      </c>
      <c r="AQ20" s="18">
        <v>0</v>
      </c>
      <c r="AR20" s="18">
        <v>0</v>
      </c>
      <c r="AS20" s="18" t="s">
        <v>43</v>
      </c>
      <c r="AT20" s="18">
        <f t="shared" ca="1" si="3"/>
        <v>20</v>
      </c>
      <c r="AU20" s="18">
        <v>40</v>
      </c>
      <c r="AV20" s="18">
        <v>0</v>
      </c>
      <c r="AW20" s="18">
        <v>0</v>
      </c>
      <c r="AX20" s="18">
        <v>0</v>
      </c>
      <c r="AY20" s="18">
        <v>0</v>
      </c>
      <c r="AZ20" s="18">
        <v>0</v>
      </c>
      <c r="BA20" s="18">
        <v>0</v>
      </c>
      <c r="BB20" s="18">
        <v>0</v>
      </c>
      <c r="BC20" s="18">
        <v>0</v>
      </c>
      <c r="BD20" s="18">
        <v>0</v>
      </c>
      <c r="BE20" s="18">
        <v>0</v>
      </c>
      <c r="BF20" s="18">
        <v>0</v>
      </c>
      <c r="BG20" s="18">
        <v>0</v>
      </c>
      <c r="BH20" s="18">
        <v>0</v>
      </c>
      <c r="BI20" s="18">
        <v>0</v>
      </c>
      <c r="BJ20" s="18">
        <v>0</v>
      </c>
      <c r="BK20" s="18">
        <v>0</v>
      </c>
      <c r="BL20" s="18">
        <v>0</v>
      </c>
      <c r="BM20" s="18">
        <v>0</v>
      </c>
      <c r="BN20" s="18">
        <v>0</v>
      </c>
      <c r="BO20" s="18">
        <v>0</v>
      </c>
      <c r="BP20" s="18">
        <v>0</v>
      </c>
      <c r="BQ20" s="18">
        <v>0</v>
      </c>
      <c r="BR20" s="18">
        <v>0</v>
      </c>
      <c r="BS20" s="18">
        <v>0</v>
      </c>
      <c r="BT20" s="18">
        <v>0</v>
      </c>
      <c r="BU20" s="18">
        <v>0</v>
      </c>
      <c r="BV20" s="18">
        <v>0</v>
      </c>
      <c r="BW20" s="18">
        <v>0</v>
      </c>
      <c r="BX20" s="18">
        <v>0</v>
      </c>
      <c r="BY20" s="18">
        <v>0</v>
      </c>
      <c r="BZ20" s="18">
        <v>0</v>
      </c>
      <c r="CA20" s="18">
        <v>0</v>
      </c>
      <c r="CB20" s="18">
        <v>0</v>
      </c>
      <c r="CC20" s="18">
        <v>0</v>
      </c>
      <c r="CD20" s="18">
        <v>0</v>
      </c>
      <c r="CE20" s="18">
        <v>0</v>
      </c>
      <c r="CF20" s="18">
        <v>0</v>
      </c>
      <c r="CG20" s="29">
        <v>5</v>
      </c>
      <c r="CH20" s="29">
        <v>0</v>
      </c>
      <c r="CI20" s="29">
        <v>17</v>
      </c>
      <c r="CJ20" s="29">
        <v>0</v>
      </c>
      <c r="CK20" s="29">
        <f t="shared" si="1"/>
        <v>22</v>
      </c>
      <c r="CL20" s="29">
        <v>0</v>
      </c>
      <c r="CM20" s="18">
        <v>6</v>
      </c>
      <c r="CN20" s="18">
        <v>0</v>
      </c>
      <c r="CO20" s="18">
        <v>12</v>
      </c>
      <c r="CP20" s="18">
        <v>0</v>
      </c>
      <c r="CQ20" s="18">
        <f t="shared" si="2"/>
        <v>18</v>
      </c>
      <c r="CR20" s="18">
        <v>0</v>
      </c>
      <c r="CS20" s="57">
        <v>3</v>
      </c>
      <c r="CT20" s="57">
        <v>10</v>
      </c>
      <c r="CU20" s="57">
        <v>1</v>
      </c>
      <c r="CV20" s="57">
        <v>8</v>
      </c>
      <c r="CW20" s="57">
        <v>6</v>
      </c>
      <c r="CX20" s="57">
        <v>1</v>
      </c>
      <c r="CY20" s="57">
        <v>3</v>
      </c>
      <c r="CZ20" s="57">
        <v>4</v>
      </c>
      <c r="DA20" s="57">
        <v>1</v>
      </c>
      <c r="DB20" s="57">
        <v>3</v>
      </c>
      <c r="DC20" s="57">
        <v>2</v>
      </c>
      <c r="DD20" s="57">
        <v>0</v>
      </c>
      <c r="DE20" t="s">
        <v>412</v>
      </c>
      <c r="DF20">
        <f t="shared" si="4"/>
        <v>3</v>
      </c>
      <c r="DG20" s="65" t="e">
        <f>VLOOKUP(E20,'[3]Form responses 1'!$B$2:$D$15,3,FALSE)</f>
        <v>#N/A</v>
      </c>
    </row>
    <row r="21" spans="1:111" x14ac:dyDescent="0.2">
      <c r="A21" s="59" t="s">
        <v>341</v>
      </c>
      <c r="B21" s="59" t="s">
        <v>301</v>
      </c>
      <c r="C21" s="59" t="s">
        <v>302</v>
      </c>
      <c r="D21" s="59" t="s">
        <v>303</v>
      </c>
      <c r="E21" s="59">
        <v>60</v>
      </c>
      <c r="F21" s="59">
        <v>3</v>
      </c>
      <c r="G21" s="22">
        <v>1023621</v>
      </c>
      <c r="H21" s="56" t="s">
        <v>348</v>
      </c>
      <c r="I21" s="37">
        <v>10236210312</v>
      </c>
      <c r="J21" s="18">
        <v>3</v>
      </c>
      <c r="K21" s="18">
        <v>2020</v>
      </c>
      <c r="L21" s="18" t="s">
        <v>349</v>
      </c>
      <c r="M21" s="18" t="s">
        <v>38</v>
      </c>
      <c r="N21" s="18" t="s">
        <v>39</v>
      </c>
      <c r="O21" s="18" t="s">
        <v>40</v>
      </c>
      <c r="P21" s="18" t="s">
        <v>304</v>
      </c>
      <c r="Q21" s="18" t="s">
        <v>42</v>
      </c>
      <c r="R21" s="18" t="s">
        <v>42</v>
      </c>
      <c r="S21" s="18" t="s">
        <v>42</v>
      </c>
      <c r="T21" s="18" t="s">
        <v>42</v>
      </c>
      <c r="U21" s="29">
        <v>11</v>
      </c>
      <c r="V21" s="29">
        <v>53</v>
      </c>
      <c r="W21" s="29">
        <v>64</v>
      </c>
      <c r="X21" s="29">
        <v>10</v>
      </c>
      <c r="Y21" s="29">
        <v>10</v>
      </c>
      <c r="Z21" s="55">
        <v>25</v>
      </c>
      <c r="AA21" s="55">
        <v>0</v>
      </c>
      <c r="AB21" s="55">
        <v>0</v>
      </c>
      <c r="AC21" s="55">
        <v>25</v>
      </c>
      <c r="AD21" s="55">
        <v>0</v>
      </c>
      <c r="AE21" s="18" t="s">
        <v>42</v>
      </c>
      <c r="AF21" s="18" t="s">
        <v>42</v>
      </c>
      <c r="AG21" s="18" t="s">
        <v>198</v>
      </c>
      <c r="AH21" s="18" t="s">
        <v>42</v>
      </c>
      <c r="AI21" s="18" t="s">
        <v>43</v>
      </c>
      <c r="AJ21" s="18" t="s">
        <v>43</v>
      </c>
      <c r="AK21" s="18" t="s">
        <v>43</v>
      </c>
      <c r="AL21" s="18">
        <f t="shared" ca="1" si="0"/>
        <v>18</v>
      </c>
      <c r="AM21" s="18" t="s">
        <v>42</v>
      </c>
      <c r="AN21" s="18" t="s">
        <v>305</v>
      </c>
      <c r="AO21" s="18" t="s">
        <v>42</v>
      </c>
      <c r="AP21" s="18" t="s">
        <v>42</v>
      </c>
      <c r="AQ21" s="18">
        <v>0</v>
      </c>
      <c r="AR21" s="18">
        <v>0</v>
      </c>
      <c r="AS21" s="18" t="s">
        <v>43</v>
      </c>
      <c r="AT21" s="18">
        <f t="shared" ca="1" si="3"/>
        <v>18</v>
      </c>
      <c r="AU21" s="18">
        <v>40</v>
      </c>
      <c r="AV21" s="18">
        <v>0</v>
      </c>
      <c r="AW21" s="18">
        <v>0</v>
      </c>
      <c r="AX21" s="18">
        <v>0</v>
      </c>
      <c r="AY21" s="18">
        <v>0</v>
      </c>
      <c r="AZ21" s="18">
        <v>0</v>
      </c>
      <c r="BA21" s="18">
        <v>0</v>
      </c>
      <c r="BB21" s="18">
        <v>0</v>
      </c>
      <c r="BC21" s="18">
        <v>0</v>
      </c>
      <c r="BD21" s="18">
        <v>0</v>
      </c>
      <c r="BE21" s="18">
        <v>0</v>
      </c>
      <c r="BF21" s="18">
        <v>0</v>
      </c>
      <c r="BG21" s="18">
        <v>0</v>
      </c>
      <c r="BH21" s="18">
        <v>0</v>
      </c>
      <c r="BI21" s="18">
        <v>0</v>
      </c>
      <c r="BJ21" s="18">
        <v>0</v>
      </c>
      <c r="BK21" s="18">
        <v>0</v>
      </c>
      <c r="BL21" s="18">
        <v>0</v>
      </c>
      <c r="BM21" s="18">
        <v>0</v>
      </c>
      <c r="BN21" s="18">
        <v>0</v>
      </c>
      <c r="BO21" s="18">
        <v>0</v>
      </c>
      <c r="BP21" s="18">
        <v>0</v>
      </c>
      <c r="BQ21" s="18">
        <v>0</v>
      </c>
      <c r="BR21" s="18">
        <v>0</v>
      </c>
      <c r="BS21" s="18">
        <v>0</v>
      </c>
      <c r="BT21" s="18">
        <v>0</v>
      </c>
      <c r="BU21" s="18">
        <v>0</v>
      </c>
      <c r="BV21" s="18">
        <v>0</v>
      </c>
      <c r="BW21" s="18">
        <v>0</v>
      </c>
      <c r="BX21" s="18">
        <v>0</v>
      </c>
      <c r="BY21" s="18">
        <v>0</v>
      </c>
      <c r="BZ21" s="18">
        <v>0</v>
      </c>
      <c r="CA21" s="18">
        <v>0</v>
      </c>
      <c r="CB21" s="18">
        <v>0</v>
      </c>
      <c r="CC21" s="18">
        <v>0</v>
      </c>
      <c r="CD21" s="18">
        <v>0</v>
      </c>
      <c r="CE21" s="18">
        <v>0</v>
      </c>
      <c r="CF21" s="18">
        <v>0</v>
      </c>
      <c r="CG21" s="29">
        <v>21</v>
      </c>
      <c r="CH21" s="29">
        <v>0</v>
      </c>
      <c r="CI21" s="29">
        <v>0</v>
      </c>
      <c r="CJ21" s="29">
        <v>0</v>
      </c>
      <c r="CK21" s="29">
        <f t="shared" si="1"/>
        <v>21</v>
      </c>
      <c r="CL21" s="29">
        <v>0</v>
      </c>
      <c r="CM21" s="18">
        <v>16</v>
      </c>
      <c r="CN21" s="18">
        <v>3</v>
      </c>
      <c r="CO21" s="18">
        <v>0</v>
      </c>
      <c r="CP21" s="18">
        <v>0</v>
      </c>
      <c r="CQ21" s="18">
        <f t="shared" si="2"/>
        <v>19</v>
      </c>
      <c r="CR21" s="18">
        <v>0</v>
      </c>
      <c r="CS21" s="57">
        <v>4</v>
      </c>
      <c r="CT21" s="57">
        <v>5</v>
      </c>
      <c r="CU21" s="57">
        <v>1</v>
      </c>
      <c r="CV21" s="57">
        <v>4</v>
      </c>
      <c r="CW21" s="57">
        <v>5</v>
      </c>
      <c r="CX21" s="57">
        <v>0</v>
      </c>
      <c r="CY21" s="57">
        <v>7</v>
      </c>
      <c r="CZ21" s="57">
        <v>5</v>
      </c>
      <c r="DA21" s="57">
        <v>1</v>
      </c>
      <c r="DB21" s="57">
        <v>3</v>
      </c>
      <c r="DC21" s="57">
        <v>5</v>
      </c>
      <c r="DD21" s="57">
        <v>1</v>
      </c>
      <c r="DE21" t="s">
        <v>400</v>
      </c>
      <c r="DF21">
        <f t="shared" si="4"/>
        <v>3</v>
      </c>
      <c r="DG21" s="65" t="e">
        <f>VLOOKUP(E21,'[3]Form responses 1'!$B$2:$D$15,3,FALSE)</f>
        <v>#N/A</v>
      </c>
    </row>
    <row r="22" spans="1:111" x14ac:dyDescent="0.2">
      <c r="A22" s="59" t="s">
        <v>341</v>
      </c>
      <c r="B22" s="59" t="s">
        <v>301</v>
      </c>
      <c r="C22" s="59" t="s">
        <v>302</v>
      </c>
      <c r="D22" s="59" t="s">
        <v>303</v>
      </c>
      <c r="E22" s="59">
        <v>111</v>
      </c>
      <c r="F22" s="59">
        <v>3</v>
      </c>
      <c r="G22" s="22">
        <v>1023621</v>
      </c>
      <c r="H22" s="56" t="s">
        <v>356</v>
      </c>
      <c r="I22" s="37">
        <v>10236210331</v>
      </c>
      <c r="J22" s="18">
        <v>3</v>
      </c>
      <c r="K22" s="18">
        <v>2020</v>
      </c>
      <c r="L22" s="18" t="s">
        <v>357</v>
      </c>
      <c r="M22" s="18" t="s">
        <v>38</v>
      </c>
      <c r="N22" s="18" t="s">
        <v>39</v>
      </c>
      <c r="O22" s="18" t="s">
        <v>40</v>
      </c>
      <c r="P22" s="18" t="s">
        <v>304</v>
      </c>
      <c r="Q22" s="18" t="s">
        <v>42</v>
      </c>
      <c r="R22" s="18" t="s">
        <v>42</v>
      </c>
      <c r="S22" s="18" t="s">
        <v>42</v>
      </c>
      <c r="T22" s="18" t="s">
        <v>42</v>
      </c>
      <c r="U22" s="29">
        <v>13</v>
      </c>
      <c r="V22" s="29">
        <v>56</v>
      </c>
      <c r="W22" s="29">
        <v>69</v>
      </c>
      <c r="X22" s="29">
        <v>9</v>
      </c>
      <c r="Y22" s="29">
        <v>12</v>
      </c>
      <c r="Z22" s="55">
        <v>25</v>
      </c>
      <c r="AA22" s="55">
        <v>0</v>
      </c>
      <c r="AB22" s="55">
        <v>0</v>
      </c>
      <c r="AC22" s="55">
        <v>25</v>
      </c>
      <c r="AD22" s="55">
        <v>0</v>
      </c>
      <c r="AE22" s="18" t="s">
        <v>42</v>
      </c>
      <c r="AF22" s="18" t="s">
        <v>42</v>
      </c>
      <c r="AG22" s="18" t="s">
        <v>198</v>
      </c>
      <c r="AH22" s="18" t="s">
        <v>42</v>
      </c>
      <c r="AI22" s="18" t="s">
        <v>43</v>
      </c>
      <c r="AJ22" s="18" t="s">
        <v>43</v>
      </c>
      <c r="AK22" s="18" t="s">
        <v>43</v>
      </c>
      <c r="AL22" s="18">
        <f t="shared" ca="1" si="0"/>
        <v>24</v>
      </c>
      <c r="AM22" s="18" t="s">
        <v>42</v>
      </c>
      <c r="AN22" s="18" t="s">
        <v>305</v>
      </c>
      <c r="AO22" s="18" t="s">
        <v>42</v>
      </c>
      <c r="AP22" s="18" t="s">
        <v>42</v>
      </c>
      <c r="AQ22" s="18">
        <v>0</v>
      </c>
      <c r="AR22" s="18">
        <v>0</v>
      </c>
      <c r="AS22" s="18" t="s">
        <v>43</v>
      </c>
      <c r="AT22" s="18">
        <f t="shared" ca="1" si="3"/>
        <v>17</v>
      </c>
      <c r="AU22" s="18">
        <v>40</v>
      </c>
      <c r="AV22" s="18">
        <v>0</v>
      </c>
      <c r="AW22" s="18">
        <v>0</v>
      </c>
      <c r="AX22" s="18">
        <v>0</v>
      </c>
      <c r="AY22" s="18">
        <v>0</v>
      </c>
      <c r="AZ22" s="18">
        <v>0</v>
      </c>
      <c r="BA22" s="18">
        <v>0</v>
      </c>
      <c r="BB22" s="18">
        <v>0</v>
      </c>
      <c r="BC22" s="18">
        <v>0</v>
      </c>
      <c r="BD22" s="18">
        <v>0</v>
      </c>
      <c r="BE22" s="18">
        <v>0</v>
      </c>
      <c r="BF22" s="18">
        <v>0</v>
      </c>
      <c r="BG22" s="18">
        <v>0</v>
      </c>
      <c r="BH22" s="18">
        <v>0</v>
      </c>
      <c r="BI22" s="18">
        <v>0</v>
      </c>
      <c r="BJ22" s="18">
        <v>0</v>
      </c>
      <c r="BK22" s="18">
        <v>0</v>
      </c>
      <c r="BL22" s="18">
        <v>0</v>
      </c>
      <c r="BM22" s="18">
        <v>0</v>
      </c>
      <c r="BN22" s="18">
        <v>0</v>
      </c>
      <c r="BO22" s="18">
        <v>0</v>
      </c>
      <c r="BP22" s="18">
        <v>0</v>
      </c>
      <c r="BQ22" s="18">
        <v>0</v>
      </c>
      <c r="BR22" s="18">
        <v>0</v>
      </c>
      <c r="BS22" s="18">
        <v>0</v>
      </c>
      <c r="BT22" s="18">
        <v>0</v>
      </c>
      <c r="BU22" s="18">
        <v>0</v>
      </c>
      <c r="BV22" s="18">
        <v>0</v>
      </c>
      <c r="BW22" s="18">
        <v>0</v>
      </c>
      <c r="BX22" s="18">
        <v>0</v>
      </c>
      <c r="BY22" s="18">
        <v>0</v>
      </c>
      <c r="BZ22" s="18">
        <v>0</v>
      </c>
      <c r="CA22" s="18">
        <v>0</v>
      </c>
      <c r="CB22" s="18">
        <v>0</v>
      </c>
      <c r="CC22" s="18">
        <v>0</v>
      </c>
      <c r="CD22" s="18">
        <v>0</v>
      </c>
      <c r="CE22" s="18">
        <v>0</v>
      </c>
      <c r="CF22" s="18">
        <v>0</v>
      </c>
      <c r="CG22" s="29">
        <v>11</v>
      </c>
      <c r="CH22" s="29">
        <v>0</v>
      </c>
      <c r="CI22" s="29">
        <v>10</v>
      </c>
      <c r="CJ22" s="29">
        <v>0</v>
      </c>
      <c r="CK22" s="29">
        <f t="shared" si="1"/>
        <v>21</v>
      </c>
      <c r="CL22" s="29">
        <v>0</v>
      </c>
      <c r="CM22" s="18">
        <v>10</v>
      </c>
      <c r="CN22" s="18">
        <v>0</v>
      </c>
      <c r="CO22" s="18">
        <v>9</v>
      </c>
      <c r="CP22" s="18">
        <v>0</v>
      </c>
      <c r="CQ22" s="18">
        <f t="shared" si="2"/>
        <v>19</v>
      </c>
      <c r="CR22" s="18">
        <v>0</v>
      </c>
      <c r="CS22" s="57">
        <v>4</v>
      </c>
      <c r="CT22" s="57">
        <v>9</v>
      </c>
      <c r="CU22" s="57">
        <v>0</v>
      </c>
      <c r="CV22" s="57">
        <v>7</v>
      </c>
      <c r="CW22" s="57">
        <v>3</v>
      </c>
      <c r="CX22" s="57">
        <v>1</v>
      </c>
      <c r="CY22" s="57">
        <v>10</v>
      </c>
      <c r="CZ22" s="57">
        <v>5</v>
      </c>
      <c r="DA22" s="57">
        <v>1</v>
      </c>
      <c r="DB22" s="57">
        <v>2</v>
      </c>
      <c r="DC22" s="57">
        <v>4</v>
      </c>
      <c r="DD22" s="57">
        <v>0</v>
      </c>
      <c r="DE22" t="s">
        <v>401</v>
      </c>
      <c r="DF22">
        <f t="shared" si="4"/>
        <v>3</v>
      </c>
      <c r="DG22" s="65" t="e">
        <f>VLOOKUP(E22,'[3]Form responses 1'!$B$2:$D$15,3,FALSE)</f>
        <v>#N/A</v>
      </c>
    </row>
    <row r="23" spans="1:111" x14ac:dyDescent="0.2">
      <c r="A23" s="59" t="s">
        <v>341</v>
      </c>
      <c r="B23" s="59" t="s">
        <v>301</v>
      </c>
      <c r="C23" s="59" t="s">
        <v>302</v>
      </c>
      <c r="D23" s="59" t="s">
        <v>303</v>
      </c>
      <c r="E23" s="59">
        <v>57</v>
      </c>
      <c r="F23" s="59">
        <v>3</v>
      </c>
      <c r="G23" s="22">
        <v>1023621</v>
      </c>
      <c r="H23" s="56" t="s">
        <v>346</v>
      </c>
      <c r="I23" s="37">
        <v>10236210309</v>
      </c>
      <c r="J23" s="18">
        <v>3</v>
      </c>
      <c r="K23" s="18">
        <v>2020</v>
      </c>
      <c r="L23" s="18" t="s">
        <v>347</v>
      </c>
      <c r="M23" s="18" t="s">
        <v>38</v>
      </c>
      <c r="N23" s="18" t="s">
        <v>39</v>
      </c>
      <c r="O23" s="18" t="s">
        <v>40</v>
      </c>
      <c r="P23" s="18" t="s">
        <v>304</v>
      </c>
      <c r="Q23" s="18" t="s">
        <v>42</v>
      </c>
      <c r="R23" s="18" t="s">
        <v>42</v>
      </c>
      <c r="S23" s="18" t="s">
        <v>42</v>
      </c>
      <c r="T23" s="18" t="s">
        <v>42</v>
      </c>
      <c r="U23" s="29">
        <v>13</v>
      </c>
      <c r="V23" s="29">
        <v>84</v>
      </c>
      <c r="W23" s="29">
        <v>93</v>
      </c>
      <c r="X23" s="29">
        <v>10</v>
      </c>
      <c r="Y23" s="29">
        <v>11</v>
      </c>
      <c r="Z23" s="55">
        <v>25</v>
      </c>
      <c r="AA23" s="55">
        <v>0</v>
      </c>
      <c r="AB23" s="55">
        <v>0</v>
      </c>
      <c r="AC23" s="55">
        <v>25</v>
      </c>
      <c r="AD23" s="55">
        <v>0</v>
      </c>
      <c r="AE23" s="18" t="s">
        <v>42</v>
      </c>
      <c r="AF23" s="18" t="s">
        <v>42</v>
      </c>
      <c r="AG23" s="18" t="s">
        <v>198</v>
      </c>
      <c r="AH23" s="18" t="s">
        <v>42</v>
      </c>
      <c r="AI23" s="18" t="s">
        <v>43</v>
      </c>
      <c r="AJ23" s="18" t="s">
        <v>43</v>
      </c>
      <c r="AK23" s="18" t="s">
        <v>43</v>
      </c>
      <c r="AL23" s="18">
        <f t="shared" ca="1" si="0"/>
        <v>19</v>
      </c>
      <c r="AM23" s="18" t="s">
        <v>42</v>
      </c>
      <c r="AN23" s="18" t="s">
        <v>305</v>
      </c>
      <c r="AO23" s="18" t="s">
        <v>42</v>
      </c>
      <c r="AP23" s="18" t="s">
        <v>42</v>
      </c>
      <c r="AQ23" s="18">
        <v>0</v>
      </c>
      <c r="AR23" s="18">
        <v>0</v>
      </c>
      <c r="AS23" s="18" t="s">
        <v>43</v>
      </c>
      <c r="AT23" s="18">
        <f t="shared" ca="1" si="3"/>
        <v>10</v>
      </c>
      <c r="AU23" s="18">
        <v>40</v>
      </c>
      <c r="AV23" s="18">
        <v>0</v>
      </c>
      <c r="AW23" s="18">
        <v>0</v>
      </c>
      <c r="AX23" s="18">
        <v>0</v>
      </c>
      <c r="AY23" s="18">
        <v>0</v>
      </c>
      <c r="AZ23" s="18">
        <v>0</v>
      </c>
      <c r="BA23" s="18">
        <v>0</v>
      </c>
      <c r="BB23" s="18">
        <v>0</v>
      </c>
      <c r="BC23" s="18">
        <v>0</v>
      </c>
      <c r="BD23" s="18">
        <v>0</v>
      </c>
      <c r="BE23" s="18">
        <v>0</v>
      </c>
      <c r="BF23" s="18">
        <v>0</v>
      </c>
      <c r="BG23" s="18">
        <v>0</v>
      </c>
      <c r="BH23" s="18">
        <v>0</v>
      </c>
      <c r="BI23" s="18">
        <v>0</v>
      </c>
      <c r="BJ23" s="18">
        <v>0</v>
      </c>
      <c r="BK23" s="18">
        <v>0</v>
      </c>
      <c r="BL23" s="18">
        <v>0</v>
      </c>
      <c r="BM23" s="18">
        <v>0</v>
      </c>
      <c r="BN23" s="18">
        <v>0</v>
      </c>
      <c r="BO23" s="18">
        <v>0</v>
      </c>
      <c r="BP23" s="18">
        <v>0</v>
      </c>
      <c r="BQ23" s="18">
        <v>0</v>
      </c>
      <c r="BR23" s="18">
        <v>0</v>
      </c>
      <c r="BS23" s="18">
        <v>0</v>
      </c>
      <c r="BT23" s="18">
        <v>0</v>
      </c>
      <c r="BU23" s="18">
        <v>0</v>
      </c>
      <c r="BV23" s="18">
        <v>0</v>
      </c>
      <c r="BW23" s="18">
        <v>0</v>
      </c>
      <c r="BX23" s="18">
        <v>0</v>
      </c>
      <c r="BY23" s="18">
        <v>0</v>
      </c>
      <c r="BZ23" s="18">
        <v>0</v>
      </c>
      <c r="CA23" s="18">
        <v>0</v>
      </c>
      <c r="CB23" s="18">
        <v>0</v>
      </c>
      <c r="CC23" s="18">
        <v>0</v>
      </c>
      <c r="CD23" s="18">
        <v>0</v>
      </c>
      <c r="CE23" s="18">
        <v>0</v>
      </c>
      <c r="CF23" s="18">
        <v>0</v>
      </c>
      <c r="CG23" s="29">
        <v>5</v>
      </c>
      <c r="CH23" s="29">
        <v>0</v>
      </c>
      <c r="CI23" s="29">
        <v>13</v>
      </c>
      <c r="CJ23" s="29">
        <v>2</v>
      </c>
      <c r="CK23" s="29">
        <f t="shared" si="1"/>
        <v>20</v>
      </c>
      <c r="CL23" s="29">
        <v>0</v>
      </c>
      <c r="CM23" s="18">
        <v>6</v>
      </c>
      <c r="CN23" s="18">
        <v>0</v>
      </c>
      <c r="CO23" s="18">
        <v>13</v>
      </c>
      <c r="CP23" s="18">
        <v>1</v>
      </c>
      <c r="CQ23" s="18">
        <f t="shared" si="2"/>
        <v>20</v>
      </c>
      <c r="CR23" s="18">
        <v>0</v>
      </c>
      <c r="CS23" s="57">
        <v>6</v>
      </c>
      <c r="CT23" s="57">
        <v>9</v>
      </c>
      <c r="CU23" s="57">
        <v>0</v>
      </c>
      <c r="CV23" s="57">
        <v>4</v>
      </c>
      <c r="CW23" s="57">
        <v>4</v>
      </c>
      <c r="CX23" s="57">
        <v>1</v>
      </c>
      <c r="CY23" s="57">
        <v>3</v>
      </c>
      <c r="CZ23" s="57">
        <v>5</v>
      </c>
      <c r="DA23" s="57">
        <v>0</v>
      </c>
      <c r="DB23" s="57">
        <v>5</v>
      </c>
      <c r="DC23" s="57">
        <v>4</v>
      </c>
      <c r="DD23" s="57">
        <v>0</v>
      </c>
      <c r="DE23" t="s">
        <v>402</v>
      </c>
      <c r="DF23">
        <f t="shared" si="4"/>
        <v>3</v>
      </c>
      <c r="DG23" s="65" t="e">
        <f>VLOOKUP(E23,'[3]Form responses 1'!$B$2:$D$15,3,FALSE)</f>
        <v>#N/A</v>
      </c>
    </row>
    <row r="24" spans="1:111" x14ac:dyDescent="0.2">
      <c r="A24" s="59" t="s">
        <v>341</v>
      </c>
      <c r="B24" s="59" t="s">
        <v>301</v>
      </c>
      <c r="C24" s="59" t="s">
        <v>302</v>
      </c>
      <c r="D24" s="59" t="s">
        <v>303</v>
      </c>
      <c r="E24" s="59">
        <v>56</v>
      </c>
      <c r="F24" s="59">
        <v>3</v>
      </c>
      <c r="G24" s="22">
        <v>1023621</v>
      </c>
      <c r="H24" s="56" t="s">
        <v>344</v>
      </c>
      <c r="I24" s="37">
        <v>10236210308</v>
      </c>
      <c r="J24" s="18">
        <v>3</v>
      </c>
      <c r="K24" s="18">
        <v>2020</v>
      </c>
      <c r="L24" s="18" t="s">
        <v>345</v>
      </c>
      <c r="M24" s="18" t="s">
        <v>38</v>
      </c>
      <c r="N24" s="18" t="s">
        <v>39</v>
      </c>
      <c r="O24" s="18" t="s">
        <v>40</v>
      </c>
      <c r="P24" s="18" t="s">
        <v>304</v>
      </c>
      <c r="Q24" s="18" t="s">
        <v>42</v>
      </c>
      <c r="R24" s="18" t="s">
        <v>42</v>
      </c>
      <c r="S24" s="18" t="s">
        <v>42</v>
      </c>
      <c r="T24" s="18" t="s">
        <v>42</v>
      </c>
      <c r="U24" s="29">
        <v>15</v>
      </c>
      <c r="V24" s="29">
        <v>55</v>
      </c>
      <c r="W24" s="29">
        <v>65</v>
      </c>
      <c r="X24" s="29">
        <v>10</v>
      </c>
      <c r="Y24" s="29">
        <v>13</v>
      </c>
      <c r="Z24" s="55">
        <v>25</v>
      </c>
      <c r="AA24" s="55">
        <v>0</v>
      </c>
      <c r="AB24" s="55">
        <v>0</v>
      </c>
      <c r="AC24" s="55">
        <v>25</v>
      </c>
      <c r="AD24" s="55">
        <v>0</v>
      </c>
      <c r="AE24" s="18" t="s">
        <v>42</v>
      </c>
      <c r="AF24" s="18" t="s">
        <v>42</v>
      </c>
      <c r="AG24" s="18" t="s">
        <v>198</v>
      </c>
      <c r="AH24" s="18" t="s">
        <v>42</v>
      </c>
      <c r="AI24" s="18" t="s">
        <v>43</v>
      </c>
      <c r="AJ24" s="18" t="s">
        <v>43</v>
      </c>
      <c r="AK24" s="18" t="s">
        <v>43</v>
      </c>
      <c r="AL24" s="18">
        <f t="shared" ca="1" si="0"/>
        <v>20</v>
      </c>
      <c r="AM24" s="18" t="s">
        <v>42</v>
      </c>
      <c r="AN24" s="18" t="s">
        <v>305</v>
      </c>
      <c r="AO24" s="18" t="s">
        <v>42</v>
      </c>
      <c r="AP24" s="18" t="s">
        <v>42</v>
      </c>
      <c r="AQ24" s="18">
        <v>0</v>
      </c>
      <c r="AR24" s="18">
        <v>0</v>
      </c>
      <c r="AS24" s="18" t="s">
        <v>43</v>
      </c>
      <c r="AT24" s="18">
        <f t="shared" ca="1" si="3"/>
        <v>17</v>
      </c>
      <c r="AU24" s="18">
        <v>40</v>
      </c>
      <c r="AV24" s="18">
        <v>0</v>
      </c>
      <c r="AW24" s="18">
        <v>0</v>
      </c>
      <c r="AX24" s="18">
        <v>0</v>
      </c>
      <c r="AY24" s="18">
        <v>0</v>
      </c>
      <c r="AZ24" s="18">
        <v>0</v>
      </c>
      <c r="BA24" s="18">
        <v>0</v>
      </c>
      <c r="BB24" s="18">
        <v>0</v>
      </c>
      <c r="BC24" s="18">
        <v>0</v>
      </c>
      <c r="BD24" s="18">
        <v>0</v>
      </c>
      <c r="BE24" s="18">
        <v>0</v>
      </c>
      <c r="BF24" s="18">
        <v>0</v>
      </c>
      <c r="BG24" s="18">
        <v>0</v>
      </c>
      <c r="BH24" s="18">
        <v>0</v>
      </c>
      <c r="BI24" s="18">
        <v>0</v>
      </c>
      <c r="BJ24" s="18">
        <v>0</v>
      </c>
      <c r="BK24" s="18">
        <v>0</v>
      </c>
      <c r="BL24" s="18">
        <v>0</v>
      </c>
      <c r="BM24" s="18">
        <v>0</v>
      </c>
      <c r="BN24" s="18">
        <v>0</v>
      </c>
      <c r="BO24" s="18">
        <v>0</v>
      </c>
      <c r="BP24" s="18">
        <v>0</v>
      </c>
      <c r="BQ24" s="18">
        <v>0</v>
      </c>
      <c r="BR24" s="18">
        <v>0</v>
      </c>
      <c r="BS24" s="18">
        <v>0</v>
      </c>
      <c r="BT24" s="18">
        <v>0</v>
      </c>
      <c r="BU24" s="18">
        <v>0</v>
      </c>
      <c r="BV24" s="18">
        <v>0</v>
      </c>
      <c r="BW24" s="18">
        <v>0</v>
      </c>
      <c r="BX24" s="18">
        <v>0</v>
      </c>
      <c r="BY24" s="18">
        <v>0</v>
      </c>
      <c r="BZ24" s="18">
        <v>0</v>
      </c>
      <c r="CA24" s="18">
        <v>0</v>
      </c>
      <c r="CB24" s="18">
        <v>0</v>
      </c>
      <c r="CC24" s="18">
        <v>0</v>
      </c>
      <c r="CD24" s="18">
        <v>0</v>
      </c>
      <c r="CE24" s="18">
        <v>0</v>
      </c>
      <c r="CF24" s="18">
        <v>0</v>
      </c>
      <c r="CG24" s="29">
        <v>8</v>
      </c>
      <c r="CH24" s="29">
        <v>0</v>
      </c>
      <c r="CI24" s="29">
        <v>9</v>
      </c>
      <c r="CJ24" s="29">
        <v>0</v>
      </c>
      <c r="CK24" s="29">
        <f t="shared" si="1"/>
        <v>17</v>
      </c>
      <c r="CL24" s="29">
        <v>0</v>
      </c>
      <c r="CM24" s="18">
        <v>14</v>
      </c>
      <c r="CN24" s="18">
        <v>0</v>
      </c>
      <c r="CO24" s="18">
        <v>9</v>
      </c>
      <c r="CP24" s="18">
        <v>0</v>
      </c>
      <c r="CQ24" s="18">
        <f t="shared" si="2"/>
        <v>23</v>
      </c>
      <c r="CR24" s="18">
        <v>0</v>
      </c>
      <c r="CS24" s="57">
        <v>8</v>
      </c>
      <c r="CT24" s="57">
        <v>5</v>
      </c>
      <c r="CU24" s="57">
        <v>1</v>
      </c>
      <c r="CV24" s="57">
        <v>4</v>
      </c>
      <c r="CW24" s="57">
        <v>7</v>
      </c>
      <c r="CX24" s="57">
        <v>1</v>
      </c>
      <c r="CY24" s="57">
        <v>6</v>
      </c>
      <c r="CZ24" s="57">
        <v>5</v>
      </c>
      <c r="DA24" s="57">
        <v>0</v>
      </c>
      <c r="DB24" s="57">
        <v>7</v>
      </c>
      <c r="DC24" s="57">
        <v>4</v>
      </c>
      <c r="DD24" s="57">
        <v>0</v>
      </c>
      <c r="DE24" t="s">
        <v>403</v>
      </c>
      <c r="DF24">
        <f t="shared" si="4"/>
        <v>3</v>
      </c>
      <c r="DG24" s="65">
        <f>VLOOKUP(E24,'[3]Form responses 1'!$B$2:$D$15,3,FALSE)</f>
        <v>44162</v>
      </c>
    </row>
    <row r="25" spans="1:111" x14ac:dyDescent="0.2">
      <c r="A25" s="59" t="s">
        <v>341</v>
      </c>
      <c r="B25" s="59" t="s">
        <v>301</v>
      </c>
      <c r="C25" s="59" t="s">
        <v>302</v>
      </c>
      <c r="D25" s="59" t="s">
        <v>303</v>
      </c>
      <c r="E25" s="59">
        <v>55</v>
      </c>
      <c r="F25" s="59">
        <v>3</v>
      </c>
      <c r="G25" s="22">
        <v>1023621</v>
      </c>
      <c r="H25" s="56" t="s">
        <v>342</v>
      </c>
      <c r="I25" s="37">
        <v>10236210307</v>
      </c>
      <c r="J25" s="18">
        <v>3</v>
      </c>
      <c r="K25" s="18">
        <v>2020</v>
      </c>
      <c r="L25" s="18" t="s">
        <v>343</v>
      </c>
      <c r="M25" s="18" t="s">
        <v>38</v>
      </c>
      <c r="N25" s="18" t="s">
        <v>39</v>
      </c>
      <c r="O25" s="18" t="s">
        <v>40</v>
      </c>
      <c r="P25" s="18" t="s">
        <v>304</v>
      </c>
      <c r="Q25" s="18" t="s">
        <v>42</v>
      </c>
      <c r="R25" s="18" t="s">
        <v>42</v>
      </c>
      <c r="S25" s="18" t="s">
        <v>42</v>
      </c>
      <c r="T25" s="18" t="s">
        <v>42</v>
      </c>
      <c r="U25" s="29">
        <v>14</v>
      </c>
      <c r="V25" s="29">
        <v>80</v>
      </c>
      <c r="W25" s="29">
        <v>84</v>
      </c>
      <c r="X25" s="29">
        <v>10</v>
      </c>
      <c r="Y25" s="29">
        <v>13</v>
      </c>
      <c r="Z25" s="55">
        <v>25</v>
      </c>
      <c r="AA25" s="55">
        <v>0</v>
      </c>
      <c r="AB25" s="55">
        <v>0</v>
      </c>
      <c r="AC25" s="55">
        <v>25</v>
      </c>
      <c r="AD25" s="55">
        <v>0</v>
      </c>
      <c r="AE25" s="18" t="s">
        <v>42</v>
      </c>
      <c r="AF25" s="18" t="s">
        <v>42</v>
      </c>
      <c r="AG25" s="18" t="s">
        <v>198</v>
      </c>
      <c r="AH25" s="18" t="s">
        <v>42</v>
      </c>
      <c r="AI25" s="18" t="s">
        <v>43</v>
      </c>
      <c r="AJ25" s="18" t="s">
        <v>43</v>
      </c>
      <c r="AK25" s="18" t="s">
        <v>43</v>
      </c>
      <c r="AL25" s="18">
        <f t="shared" ca="1" si="0"/>
        <v>15</v>
      </c>
      <c r="AM25" s="18" t="s">
        <v>42</v>
      </c>
      <c r="AN25" s="18" t="s">
        <v>305</v>
      </c>
      <c r="AO25" s="18" t="s">
        <v>42</v>
      </c>
      <c r="AP25" s="18" t="s">
        <v>42</v>
      </c>
      <c r="AQ25" s="18">
        <v>0</v>
      </c>
      <c r="AR25" s="18">
        <v>0</v>
      </c>
      <c r="AS25" s="18" t="s">
        <v>43</v>
      </c>
      <c r="AT25" s="18">
        <f t="shared" ca="1" si="3"/>
        <v>19</v>
      </c>
      <c r="AU25" s="18">
        <v>40</v>
      </c>
      <c r="AV25" s="18">
        <v>0</v>
      </c>
      <c r="AW25" s="18">
        <v>0</v>
      </c>
      <c r="AX25" s="18">
        <v>0</v>
      </c>
      <c r="AY25" s="18">
        <v>0</v>
      </c>
      <c r="AZ25" s="18">
        <v>0</v>
      </c>
      <c r="BA25" s="18">
        <v>0</v>
      </c>
      <c r="BB25" s="18">
        <v>0</v>
      </c>
      <c r="BC25" s="18">
        <v>0</v>
      </c>
      <c r="BD25" s="18">
        <v>0</v>
      </c>
      <c r="BE25" s="18">
        <v>0</v>
      </c>
      <c r="BF25" s="18">
        <v>0</v>
      </c>
      <c r="BG25" s="18">
        <v>0</v>
      </c>
      <c r="BH25" s="18">
        <v>0</v>
      </c>
      <c r="BI25" s="18">
        <v>0</v>
      </c>
      <c r="BJ25" s="18">
        <v>0</v>
      </c>
      <c r="BK25" s="18">
        <v>0</v>
      </c>
      <c r="BL25" s="18">
        <v>0</v>
      </c>
      <c r="BM25" s="18">
        <v>0</v>
      </c>
      <c r="BN25" s="18">
        <v>0</v>
      </c>
      <c r="BO25" s="18">
        <v>0</v>
      </c>
      <c r="BP25" s="18">
        <v>0</v>
      </c>
      <c r="BQ25" s="18">
        <v>0</v>
      </c>
      <c r="BR25" s="18">
        <v>0</v>
      </c>
      <c r="BS25" s="18">
        <v>0</v>
      </c>
      <c r="BT25" s="18">
        <v>0</v>
      </c>
      <c r="BU25" s="18">
        <v>0</v>
      </c>
      <c r="BV25" s="18">
        <v>0</v>
      </c>
      <c r="BW25" s="18">
        <v>0</v>
      </c>
      <c r="BX25" s="18">
        <v>0</v>
      </c>
      <c r="BY25" s="18">
        <v>0</v>
      </c>
      <c r="BZ25" s="18">
        <v>0</v>
      </c>
      <c r="CA25" s="18">
        <v>0</v>
      </c>
      <c r="CB25" s="18">
        <v>0</v>
      </c>
      <c r="CC25" s="18">
        <v>0</v>
      </c>
      <c r="CD25" s="18">
        <v>0</v>
      </c>
      <c r="CE25" s="18">
        <v>0</v>
      </c>
      <c r="CF25" s="18">
        <v>0</v>
      </c>
      <c r="CG25" s="29">
        <v>6</v>
      </c>
      <c r="CH25" s="29">
        <v>0</v>
      </c>
      <c r="CI25" s="29">
        <v>11</v>
      </c>
      <c r="CJ25" s="29">
        <v>0</v>
      </c>
      <c r="CK25" s="29">
        <f t="shared" si="1"/>
        <v>17</v>
      </c>
      <c r="CL25" s="29">
        <v>0</v>
      </c>
      <c r="CM25" s="18">
        <v>9</v>
      </c>
      <c r="CN25" s="18">
        <v>0</v>
      </c>
      <c r="CO25" s="18">
        <v>14</v>
      </c>
      <c r="CP25" s="18">
        <v>0</v>
      </c>
      <c r="CQ25" s="18">
        <f t="shared" si="2"/>
        <v>23</v>
      </c>
      <c r="CR25" s="18">
        <v>0</v>
      </c>
      <c r="CS25" s="57">
        <v>3</v>
      </c>
      <c r="CT25" s="57">
        <v>4</v>
      </c>
      <c r="CU25" s="57">
        <v>1</v>
      </c>
      <c r="CV25" s="57">
        <v>8</v>
      </c>
      <c r="CW25" s="57">
        <v>6</v>
      </c>
      <c r="CX25" s="57">
        <v>1</v>
      </c>
      <c r="CY25" s="57">
        <v>2</v>
      </c>
      <c r="CZ25" s="57">
        <v>4</v>
      </c>
      <c r="DA25" s="57">
        <v>0</v>
      </c>
      <c r="DB25" s="57">
        <v>6</v>
      </c>
      <c r="DC25" s="57">
        <v>4</v>
      </c>
      <c r="DD25" s="57">
        <v>0</v>
      </c>
      <c r="DE25" t="s">
        <v>404</v>
      </c>
      <c r="DF25">
        <f t="shared" si="4"/>
        <v>3</v>
      </c>
      <c r="DG25" s="65" t="e">
        <f>VLOOKUP(E25,'[3]Form responses 1'!$B$2:$D$15,3,FALSE)</f>
        <v>#N/A</v>
      </c>
    </row>
    <row r="26" spans="1:111" x14ac:dyDescent="0.2">
      <c r="A26" s="59" t="s">
        <v>341</v>
      </c>
      <c r="B26" s="59" t="s">
        <v>301</v>
      </c>
      <c r="C26" s="59" t="s">
        <v>302</v>
      </c>
      <c r="D26" s="59" t="s">
        <v>303</v>
      </c>
      <c r="E26" s="59">
        <v>68</v>
      </c>
      <c r="F26" s="59">
        <v>3</v>
      </c>
      <c r="G26" s="22">
        <v>1023621</v>
      </c>
      <c r="H26" s="56" t="s">
        <v>352</v>
      </c>
      <c r="I26" s="37">
        <v>10236210320</v>
      </c>
      <c r="J26" s="18">
        <v>3</v>
      </c>
      <c r="K26" s="18">
        <v>2020</v>
      </c>
      <c r="L26" s="18" t="s">
        <v>353</v>
      </c>
      <c r="M26" s="18" t="s">
        <v>38</v>
      </c>
      <c r="N26" s="18" t="s">
        <v>39</v>
      </c>
      <c r="O26" s="18" t="s">
        <v>40</v>
      </c>
      <c r="P26" s="18" t="s">
        <v>304</v>
      </c>
      <c r="Q26" s="18" t="s">
        <v>42</v>
      </c>
      <c r="R26" s="18" t="s">
        <v>42</v>
      </c>
      <c r="S26" s="18" t="s">
        <v>42</v>
      </c>
      <c r="T26" s="18" t="s">
        <v>42</v>
      </c>
      <c r="U26" s="29">
        <v>16</v>
      </c>
      <c r="V26" s="29">
        <v>70</v>
      </c>
      <c r="W26" s="29">
        <v>83</v>
      </c>
      <c r="X26" s="29">
        <v>12</v>
      </c>
      <c r="Y26" s="29">
        <v>15</v>
      </c>
      <c r="Z26" s="55">
        <v>25</v>
      </c>
      <c r="AA26" s="55">
        <v>0</v>
      </c>
      <c r="AB26" s="55">
        <v>0</v>
      </c>
      <c r="AC26" s="55">
        <v>25</v>
      </c>
      <c r="AD26" s="55">
        <v>0</v>
      </c>
      <c r="AE26" s="18" t="s">
        <v>42</v>
      </c>
      <c r="AF26" s="18" t="s">
        <v>42</v>
      </c>
      <c r="AG26" s="18" t="s">
        <v>198</v>
      </c>
      <c r="AH26" s="18" t="s">
        <v>42</v>
      </c>
      <c r="AI26" s="18" t="s">
        <v>43</v>
      </c>
      <c r="AJ26" s="18" t="s">
        <v>43</v>
      </c>
      <c r="AK26" s="18" t="s">
        <v>43</v>
      </c>
      <c r="AL26" s="18">
        <f t="shared" ca="1" si="0"/>
        <v>22</v>
      </c>
      <c r="AM26" s="18" t="s">
        <v>42</v>
      </c>
      <c r="AN26" s="18" t="s">
        <v>305</v>
      </c>
      <c r="AO26" s="18" t="s">
        <v>42</v>
      </c>
      <c r="AP26" s="18" t="s">
        <v>42</v>
      </c>
      <c r="AQ26" s="18">
        <v>0</v>
      </c>
      <c r="AR26" s="18">
        <v>0</v>
      </c>
      <c r="AS26" s="18" t="s">
        <v>43</v>
      </c>
      <c r="AT26" s="18">
        <f t="shared" ca="1" si="3"/>
        <v>10</v>
      </c>
      <c r="AU26" s="18">
        <v>40</v>
      </c>
      <c r="AV26" s="18">
        <v>0</v>
      </c>
      <c r="AW26" s="18">
        <v>0</v>
      </c>
      <c r="AX26" s="18">
        <v>0</v>
      </c>
      <c r="AY26" s="18">
        <v>0</v>
      </c>
      <c r="AZ26" s="18">
        <v>0</v>
      </c>
      <c r="BA26" s="18">
        <v>0</v>
      </c>
      <c r="BB26" s="18">
        <v>0</v>
      </c>
      <c r="BC26" s="18">
        <v>0</v>
      </c>
      <c r="BD26" s="18">
        <v>0</v>
      </c>
      <c r="BE26" s="18">
        <v>0</v>
      </c>
      <c r="BF26" s="18">
        <v>0</v>
      </c>
      <c r="BG26" s="18">
        <v>0</v>
      </c>
      <c r="BH26" s="18">
        <v>0</v>
      </c>
      <c r="BI26" s="18">
        <v>0</v>
      </c>
      <c r="BJ26" s="18">
        <v>0</v>
      </c>
      <c r="BK26" s="18">
        <v>0</v>
      </c>
      <c r="BL26" s="18">
        <v>0</v>
      </c>
      <c r="BM26" s="18">
        <v>0</v>
      </c>
      <c r="BN26" s="18">
        <v>0</v>
      </c>
      <c r="BO26" s="18">
        <v>0</v>
      </c>
      <c r="BP26" s="18">
        <v>0</v>
      </c>
      <c r="BQ26" s="18">
        <v>0</v>
      </c>
      <c r="BR26" s="18">
        <v>0</v>
      </c>
      <c r="BS26" s="18">
        <v>0</v>
      </c>
      <c r="BT26" s="18">
        <v>0</v>
      </c>
      <c r="BU26" s="18">
        <v>0</v>
      </c>
      <c r="BV26" s="18">
        <v>0</v>
      </c>
      <c r="BW26" s="18">
        <v>0</v>
      </c>
      <c r="BX26" s="18">
        <v>0</v>
      </c>
      <c r="BY26" s="18">
        <v>0</v>
      </c>
      <c r="BZ26" s="18">
        <v>0</v>
      </c>
      <c r="CA26" s="18">
        <v>0</v>
      </c>
      <c r="CB26" s="18">
        <v>0</v>
      </c>
      <c r="CC26" s="18">
        <v>0</v>
      </c>
      <c r="CD26" s="18">
        <v>0</v>
      </c>
      <c r="CE26" s="18">
        <v>0</v>
      </c>
      <c r="CF26" s="18">
        <v>0</v>
      </c>
      <c r="CG26" s="29">
        <v>25</v>
      </c>
      <c r="CH26" s="29">
        <v>0</v>
      </c>
      <c r="CI26" s="29">
        <v>0</v>
      </c>
      <c r="CJ26" s="29">
        <v>0</v>
      </c>
      <c r="CK26" s="29">
        <f t="shared" si="1"/>
        <v>25</v>
      </c>
      <c r="CL26" s="29">
        <v>0</v>
      </c>
      <c r="CM26" s="18">
        <v>15</v>
      </c>
      <c r="CN26" s="18">
        <v>0</v>
      </c>
      <c r="CO26" s="18">
        <v>0</v>
      </c>
      <c r="CP26" s="18">
        <v>0</v>
      </c>
      <c r="CQ26" s="18">
        <f t="shared" si="2"/>
        <v>15</v>
      </c>
      <c r="CR26" s="18">
        <v>0</v>
      </c>
      <c r="CS26" s="57">
        <v>11</v>
      </c>
      <c r="CT26" s="57">
        <v>10</v>
      </c>
      <c r="CU26" s="57">
        <v>0</v>
      </c>
      <c r="CV26" s="57">
        <v>8</v>
      </c>
      <c r="CW26" s="57">
        <v>7</v>
      </c>
      <c r="CX26" s="57">
        <v>1</v>
      </c>
      <c r="CY26" s="57">
        <v>7</v>
      </c>
      <c r="CZ26" s="57">
        <v>4</v>
      </c>
      <c r="DA26" s="57">
        <v>1</v>
      </c>
      <c r="DB26" s="57">
        <v>1</v>
      </c>
      <c r="DC26" s="57">
        <v>4</v>
      </c>
      <c r="DD26" s="57">
        <v>0</v>
      </c>
      <c r="DE26" t="s">
        <v>405</v>
      </c>
      <c r="DF26">
        <f t="shared" si="4"/>
        <v>3</v>
      </c>
      <c r="DG26" s="65">
        <f>VLOOKUP(E26,'[3]Form responses 1'!$B$2:$D$15,3,FALSE)</f>
        <v>44146</v>
      </c>
    </row>
    <row r="27" spans="1:111" x14ac:dyDescent="0.2">
      <c r="A27" s="59" t="s">
        <v>341</v>
      </c>
      <c r="B27" s="59" t="s">
        <v>301</v>
      </c>
      <c r="C27" s="59" t="s">
        <v>302</v>
      </c>
      <c r="D27" s="59" t="s">
        <v>303</v>
      </c>
      <c r="E27" s="59">
        <v>67</v>
      </c>
      <c r="F27" s="59">
        <v>3</v>
      </c>
      <c r="G27" s="22">
        <v>1023621</v>
      </c>
      <c r="H27" s="56" t="s">
        <v>350</v>
      </c>
      <c r="I27" s="37">
        <v>10236210319</v>
      </c>
      <c r="J27" s="18">
        <v>3</v>
      </c>
      <c r="K27" s="18">
        <v>2020</v>
      </c>
      <c r="L27" s="18" t="s">
        <v>351</v>
      </c>
      <c r="M27" s="18" t="s">
        <v>38</v>
      </c>
      <c r="N27" s="18" t="s">
        <v>39</v>
      </c>
      <c r="O27" s="18" t="s">
        <v>40</v>
      </c>
      <c r="P27" s="18" t="s">
        <v>304</v>
      </c>
      <c r="Q27" s="18" t="s">
        <v>42</v>
      </c>
      <c r="R27" s="18" t="s">
        <v>42</v>
      </c>
      <c r="S27" s="18" t="s">
        <v>42</v>
      </c>
      <c r="T27" s="18" t="s">
        <v>42</v>
      </c>
      <c r="U27" s="29">
        <v>15</v>
      </c>
      <c r="V27" s="29">
        <v>52</v>
      </c>
      <c r="W27" s="29">
        <v>60</v>
      </c>
      <c r="X27" s="29">
        <v>9</v>
      </c>
      <c r="Y27" s="29">
        <v>13</v>
      </c>
      <c r="Z27" s="55">
        <v>25</v>
      </c>
      <c r="AA27" s="55">
        <v>0</v>
      </c>
      <c r="AB27" s="55">
        <v>0</v>
      </c>
      <c r="AC27" s="55">
        <v>25</v>
      </c>
      <c r="AD27" s="55">
        <v>0</v>
      </c>
      <c r="AE27" s="18" t="s">
        <v>42</v>
      </c>
      <c r="AF27" s="18" t="s">
        <v>42</v>
      </c>
      <c r="AG27" s="18" t="s">
        <v>198</v>
      </c>
      <c r="AH27" s="18" t="s">
        <v>42</v>
      </c>
      <c r="AI27" s="18" t="s">
        <v>43</v>
      </c>
      <c r="AJ27" s="18" t="s">
        <v>43</v>
      </c>
      <c r="AK27" s="18" t="s">
        <v>43</v>
      </c>
      <c r="AL27" s="18">
        <f t="shared" ca="1" si="0"/>
        <v>21</v>
      </c>
      <c r="AM27" s="18" t="s">
        <v>42</v>
      </c>
      <c r="AN27" s="18" t="s">
        <v>305</v>
      </c>
      <c r="AO27" s="18" t="s">
        <v>42</v>
      </c>
      <c r="AP27" s="18" t="s">
        <v>42</v>
      </c>
      <c r="AQ27" s="18">
        <v>0</v>
      </c>
      <c r="AR27" s="18">
        <v>0</v>
      </c>
      <c r="AS27" s="18" t="s">
        <v>43</v>
      </c>
      <c r="AT27" s="18">
        <f t="shared" ca="1" si="3"/>
        <v>13</v>
      </c>
      <c r="AU27" s="18">
        <v>40</v>
      </c>
      <c r="AV27" s="18">
        <v>0</v>
      </c>
      <c r="AW27" s="18">
        <v>0</v>
      </c>
      <c r="AX27" s="18">
        <v>0</v>
      </c>
      <c r="AY27" s="18">
        <v>0</v>
      </c>
      <c r="AZ27" s="18">
        <v>0</v>
      </c>
      <c r="BA27" s="18">
        <v>0</v>
      </c>
      <c r="BB27" s="18">
        <v>0</v>
      </c>
      <c r="BC27" s="18">
        <v>0</v>
      </c>
      <c r="BD27" s="18">
        <v>0</v>
      </c>
      <c r="BE27" s="18">
        <v>0</v>
      </c>
      <c r="BF27" s="18">
        <v>0</v>
      </c>
      <c r="BG27" s="18">
        <v>0</v>
      </c>
      <c r="BH27" s="18">
        <v>0</v>
      </c>
      <c r="BI27" s="18">
        <v>0</v>
      </c>
      <c r="BJ27" s="18">
        <v>0</v>
      </c>
      <c r="BK27" s="18">
        <v>0</v>
      </c>
      <c r="BL27" s="18">
        <v>0</v>
      </c>
      <c r="BM27" s="18">
        <v>0</v>
      </c>
      <c r="BN27" s="18">
        <v>0</v>
      </c>
      <c r="BO27" s="18">
        <v>0</v>
      </c>
      <c r="BP27" s="18">
        <v>0</v>
      </c>
      <c r="BQ27" s="18">
        <v>0</v>
      </c>
      <c r="BR27" s="18">
        <v>0</v>
      </c>
      <c r="BS27" s="18">
        <v>0</v>
      </c>
      <c r="BT27" s="18">
        <v>0</v>
      </c>
      <c r="BU27" s="18">
        <v>0</v>
      </c>
      <c r="BV27" s="18">
        <v>0</v>
      </c>
      <c r="BW27" s="18">
        <v>0</v>
      </c>
      <c r="BX27" s="18">
        <v>0</v>
      </c>
      <c r="BY27" s="18">
        <v>0</v>
      </c>
      <c r="BZ27" s="18">
        <v>0</v>
      </c>
      <c r="CA27" s="18">
        <v>0</v>
      </c>
      <c r="CB27" s="18">
        <v>0</v>
      </c>
      <c r="CC27" s="18">
        <v>0</v>
      </c>
      <c r="CD27" s="18">
        <v>0</v>
      </c>
      <c r="CE27" s="18">
        <v>0</v>
      </c>
      <c r="CF27" s="18">
        <v>0</v>
      </c>
      <c r="CG27" s="29">
        <v>0</v>
      </c>
      <c r="CH27" s="29">
        <v>0</v>
      </c>
      <c r="CI27" s="29">
        <v>0</v>
      </c>
      <c r="CJ27" s="29">
        <v>0</v>
      </c>
      <c r="CK27" s="29">
        <f t="shared" si="1"/>
        <v>0</v>
      </c>
      <c r="CL27" s="29">
        <v>22</v>
      </c>
      <c r="CM27" s="18">
        <v>0</v>
      </c>
      <c r="CN27" s="18">
        <v>0</v>
      </c>
      <c r="CO27" s="18">
        <v>0</v>
      </c>
      <c r="CP27" s="18">
        <v>0</v>
      </c>
      <c r="CQ27" s="18">
        <f t="shared" si="2"/>
        <v>0</v>
      </c>
      <c r="CR27" s="18">
        <v>18</v>
      </c>
      <c r="CS27" s="57">
        <v>7</v>
      </c>
      <c r="CT27" s="57">
        <v>4</v>
      </c>
      <c r="CU27" s="57">
        <v>1</v>
      </c>
      <c r="CV27" s="57">
        <v>3</v>
      </c>
      <c r="CW27" s="57">
        <v>6</v>
      </c>
      <c r="CX27" s="57">
        <v>1</v>
      </c>
      <c r="CY27" s="57">
        <v>10</v>
      </c>
      <c r="CZ27" s="57">
        <v>1</v>
      </c>
      <c r="DA27" s="57">
        <v>0</v>
      </c>
      <c r="DB27" s="57">
        <v>2</v>
      </c>
      <c r="DC27" s="57">
        <v>8</v>
      </c>
      <c r="DD27" s="57">
        <v>0</v>
      </c>
      <c r="DE27" t="s">
        <v>406</v>
      </c>
      <c r="DF27">
        <f t="shared" si="4"/>
        <v>3</v>
      </c>
      <c r="DG27" s="65" t="e">
        <f>VLOOKUP(E27,'[3]Form responses 1'!$B$2:$D$15,3,FALSE)</f>
        <v>#N/A</v>
      </c>
    </row>
    <row r="28" spans="1:111" x14ac:dyDescent="0.2">
      <c r="A28" s="22" t="s">
        <v>362</v>
      </c>
      <c r="B28" s="22" t="s">
        <v>301</v>
      </c>
      <c r="C28" s="22" t="s">
        <v>302</v>
      </c>
      <c r="D28" s="22" t="s">
        <v>303</v>
      </c>
      <c r="E28" s="22">
        <v>82</v>
      </c>
      <c r="F28" s="22">
        <v>4</v>
      </c>
      <c r="G28" s="22">
        <v>1023621</v>
      </c>
      <c r="H28" s="56" t="s">
        <v>365</v>
      </c>
      <c r="I28" s="37">
        <v>10236210407</v>
      </c>
      <c r="J28" s="18">
        <v>3</v>
      </c>
      <c r="K28" s="18">
        <v>2020</v>
      </c>
      <c r="L28" s="18" t="s">
        <v>366</v>
      </c>
      <c r="M28" s="18" t="s">
        <v>38</v>
      </c>
      <c r="N28" s="18" t="s">
        <v>39</v>
      </c>
      <c r="O28" s="18" t="s">
        <v>40</v>
      </c>
      <c r="P28" s="18" t="s">
        <v>304</v>
      </c>
      <c r="Q28" s="18" t="s">
        <v>42</v>
      </c>
      <c r="R28" s="18" t="s">
        <v>42</v>
      </c>
      <c r="S28" s="18" t="s">
        <v>42</v>
      </c>
      <c r="T28" s="18" t="s">
        <v>42</v>
      </c>
      <c r="U28" s="29">
        <v>14</v>
      </c>
      <c r="V28" s="29">
        <v>70</v>
      </c>
      <c r="W28" s="29">
        <v>76</v>
      </c>
      <c r="X28" s="29">
        <v>10</v>
      </c>
      <c r="Y28" s="29">
        <v>12</v>
      </c>
      <c r="Z28" s="55">
        <v>25</v>
      </c>
      <c r="AA28" s="55">
        <v>0</v>
      </c>
      <c r="AB28" s="55">
        <v>0</v>
      </c>
      <c r="AC28" s="55">
        <v>25</v>
      </c>
      <c r="AD28" s="55">
        <v>0</v>
      </c>
      <c r="AE28" s="18" t="s">
        <v>42</v>
      </c>
      <c r="AF28" s="18" t="s">
        <v>42</v>
      </c>
      <c r="AG28" s="18" t="s">
        <v>198</v>
      </c>
      <c r="AH28" s="18" t="s">
        <v>42</v>
      </c>
      <c r="AI28" s="18" t="s">
        <v>43</v>
      </c>
      <c r="AJ28" s="18" t="s">
        <v>43</v>
      </c>
      <c r="AK28" s="18" t="s">
        <v>43</v>
      </c>
      <c r="AL28" s="18">
        <f t="shared" ca="1" si="0"/>
        <v>20</v>
      </c>
      <c r="AM28" s="18" t="s">
        <v>42</v>
      </c>
      <c r="AN28" s="18" t="s">
        <v>305</v>
      </c>
      <c r="AO28" s="18" t="s">
        <v>42</v>
      </c>
      <c r="AP28" s="18" t="s">
        <v>42</v>
      </c>
      <c r="AQ28" s="18">
        <v>0</v>
      </c>
      <c r="AR28" s="18">
        <v>0</v>
      </c>
      <c r="AS28" s="18" t="s">
        <v>43</v>
      </c>
      <c r="AT28" s="18">
        <f t="shared" ca="1" si="3"/>
        <v>16</v>
      </c>
      <c r="AU28" s="18">
        <v>40</v>
      </c>
      <c r="AV28" s="18">
        <v>0</v>
      </c>
      <c r="AW28" s="18">
        <v>0</v>
      </c>
      <c r="AX28" s="18">
        <v>0</v>
      </c>
      <c r="AY28" s="18">
        <v>0</v>
      </c>
      <c r="AZ28" s="18">
        <v>0</v>
      </c>
      <c r="BA28" s="18">
        <v>0</v>
      </c>
      <c r="BB28" s="18">
        <v>0</v>
      </c>
      <c r="BC28" s="18">
        <v>0</v>
      </c>
      <c r="BD28" s="18">
        <v>0</v>
      </c>
      <c r="BE28" s="18">
        <v>0</v>
      </c>
      <c r="BF28" s="18">
        <v>0</v>
      </c>
      <c r="BG28" s="18">
        <v>0</v>
      </c>
      <c r="BH28" s="18">
        <v>0</v>
      </c>
      <c r="BI28" s="18">
        <v>0</v>
      </c>
      <c r="BJ28" s="18">
        <v>0</v>
      </c>
      <c r="BK28" s="18">
        <v>0</v>
      </c>
      <c r="BL28" s="18">
        <v>0</v>
      </c>
      <c r="BM28" s="18">
        <v>0</v>
      </c>
      <c r="BN28" s="18">
        <v>0</v>
      </c>
      <c r="BO28" s="18">
        <v>0</v>
      </c>
      <c r="BP28" s="18">
        <v>0</v>
      </c>
      <c r="BQ28" s="18">
        <v>0</v>
      </c>
      <c r="BR28" s="18">
        <v>0</v>
      </c>
      <c r="BS28" s="18">
        <v>0</v>
      </c>
      <c r="BT28" s="18">
        <v>0</v>
      </c>
      <c r="BU28" s="18">
        <v>0</v>
      </c>
      <c r="BV28" s="18">
        <v>0</v>
      </c>
      <c r="BW28" s="18">
        <v>0</v>
      </c>
      <c r="BX28" s="18">
        <v>0</v>
      </c>
      <c r="BY28" s="18">
        <v>0</v>
      </c>
      <c r="BZ28" s="18">
        <v>0</v>
      </c>
      <c r="CA28" s="18">
        <v>0</v>
      </c>
      <c r="CB28" s="18">
        <v>0</v>
      </c>
      <c r="CC28" s="18">
        <v>0</v>
      </c>
      <c r="CD28" s="18">
        <v>0</v>
      </c>
      <c r="CE28" s="18">
        <v>0</v>
      </c>
      <c r="CF28" s="18">
        <v>0</v>
      </c>
      <c r="CG28" s="29">
        <v>20</v>
      </c>
      <c r="CH28" s="29">
        <v>0</v>
      </c>
      <c r="CI28" s="29">
        <v>0</v>
      </c>
      <c r="CJ28" s="29">
        <v>0</v>
      </c>
      <c r="CK28" s="29">
        <f t="shared" si="1"/>
        <v>20</v>
      </c>
      <c r="CL28" s="29">
        <v>0</v>
      </c>
      <c r="CM28" s="18">
        <v>18</v>
      </c>
      <c r="CN28" s="18">
        <v>0</v>
      </c>
      <c r="CO28" s="18">
        <v>0</v>
      </c>
      <c r="CP28" s="18">
        <v>2</v>
      </c>
      <c r="CQ28" s="18">
        <f t="shared" si="2"/>
        <v>20</v>
      </c>
      <c r="CR28" s="18">
        <v>0</v>
      </c>
      <c r="CS28" s="57">
        <v>6</v>
      </c>
      <c r="CT28" s="57">
        <v>5</v>
      </c>
      <c r="CU28" s="57">
        <v>1</v>
      </c>
      <c r="CV28" s="57">
        <v>5</v>
      </c>
      <c r="CW28" s="57">
        <v>7</v>
      </c>
      <c r="CX28" s="57">
        <v>0</v>
      </c>
      <c r="CY28" s="57">
        <v>1</v>
      </c>
      <c r="CZ28" s="57">
        <v>5</v>
      </c>
      <c r="DA28" s="57">
        <v>1</v>
      </c>
      <c r="DB28" s="57">
        <v>4</v>
      </c>
      <c r="DC28" s="57">
        <v>4</v>
      </c>
      <c r="DD28" s="57">
        <v>0</v>
      </c>
      <c r="DE28" t="s">
        <v>409</v>
      </c>
      <c r="DF28">
        <f t="shared" si="4"/>
        <v>4</v>
      </c>
      <c r="DG28" s="65" t="e">
        <f>VLOOKUP(E28,'[3]Form responses 1'!$B$2:$D$15,3,FALSE)</f>
        <v>#N/A</v>
      </c>
    </row>
    <row r="29" spans="1:111" x14ac:dyDescent="0.2">
      <c r="A29" s="22" t="s">
        <v>362</v>
      </c>
      <c r="B29" s="22" t="s">
        <v>301</v>
      </c>
      <c r="C29" s="22" t="s">
        <v>302</v>
      </c>
      <c r="D29" s="22" t="s">
        <v>303</v>
      </c>
      <c r="E29" s="22">
        <v>89</v>
      </c>
      <c r="F29" s="22">
        <v>4</v>
      </c>
      <c r="G29" s="18">
        <v>1023621</v>
      </c>
      <c r="H29" s="56" t="s">
        <v>367</v>
      </c>
      <c r="I29" s="37">
        <v>10236210411</v>
      </c>
      <c r="J29" s="18">
        <v>3</v>
      </c>
      <c r="K29" s="18">
        <v>2020</v>
      </c>
      <c r="L29" s="18" t="s">
        <v>368</v>
      </c>
      <c r="M29" s="18" t="s">
        <v>38</v>
      </c>
      <c r="N29" s="18" t="s">
        <v>39</v>
      </c>
      <c r="O29" s="18" t="s">
        <v>40</v>
      </c>
      <c r="P29" s="18" t="s">
        <v>304</v>
      </c>
      <c r="Q29" s="18" t="s">
        <v>42</v>
      </c>
      <c r="R29" s="18" t="s">
        <v>42</v>
      </c>
      <c r="S29" s="18" t="s">
        <v>42</v>
      </c>
      <c r="T29" s="18" t="s">
        <v>42</v>
      </c>
      <c r="U29" s="29">
        <v>14</v>
      </c>
      <c r="V29" s="29">
        <v>61</v>
      </c>
      <c r="W29" s="29">
        <v>68</v>
      </c>
      <c r="X29" s="29">
        <v>8</v>
      </c>
      <c r="Y29" s="29">
        <v>12</v>
      </c>
      <c r="Z29" s="55">
        <v>25</v>
      </c>
      <c r="AA29" s="55">
        <v>0</v>
      </c>
      <c r="AB29" s="55">
        <v>0</v>
      </c>
      <c r="AC29" s="55">
        <v>25</v>
      </c>
      <c r="AD29" s="55">
        <v>0</v>
      </c>
      <c r="AE29" s="18" t="s">
        <v>42</v>
      </c>
      <c r="AF29" s="18" t="s">
        <v>42</v>
      </c>
      <c r="AG29" s="18" t="s">
        <v>198</v>
      </c>
      <c r="AH29" s="18" t="s">
        <v>42</v>
      </c>
      <c r="AI29" s="18" t="s">
        <v>43</v>
      </c>
      <c r="AJ29" s="18" t="s">
        <v>43</v>
      </c>
      <c r="AK29" s="18" t="s">
        <v>43</v>
      </c>
      <c r="AL29" s="18">
        <f t="shared" ca="1" si="0"/>
        <v>15</v>
      </c>
      <c r="AM29" s="18" t="s">
        <v>42</v>
      </c>
      <c r="AN29" s="18" t="s">
        <v>305</v>
      </c>
      <c r="AO29" s="18" t="s">
        <v>42</v>
      </c>
      <c r="AP29" s="18" t="s">
        <v>42</v>
      </c>
      <c r="AQ29" s="18">
        <v>0</v>
      </c>
      <c r="AR29" s="18">
        <v>0</v>
      </c>
      <c r="AS29" s="18" t="s">
        <v>43</v>
      </c>
      <c r="AT29" s="18">
        <f t="shared" ca="1" si="3"/>
        <v>10</v>
      </c>
      <c r="AU29" s="18">
        <v>40</v>
      </c>
      <c r="AV29" s="18">
        <v>0</v>
      </c>
      <c r="AW29" s="18">
        <v>0</v>
      </c>
      <c r="AX29" s="18">
        <v>0</v>
      </c>
      <c r="AY29" s="18">
        <v>0</v>
      </c>
      <c r="AZ29" s="18">
        <v>0</v>
      </c>
      <c r="BA29" s="18">
        <v>0</v>
      </c>
      <c r="BB29" s="18">
        <v>0</v>
      </c>
      <c r="BC29" s="18">
        <v>0</v>
      </c>
      <c r="BD29" s="18">
        <v>0</v>
      </c>
      <c r="BE29" s="18">
        <v>0</v>
      </c>
      <c r="BF29" s="18">
        <v>0</v>
      </c>
      <c r="BG29" s="18">
        <v>0</v>
      </c>
      <c r="BH29" s="18">
        <v>0</v>
      </c>
      <c r="BI29" s="18">
        <v>0</v>
      </c>
      <c r="BJ29" s="18">
        <v>0</v>
      </c>
      <c r="BK29" s="18">
        <v>0</v>
      </c>
      <c r="BL29" s="18">
        <v>0</v>
      </c>
      <c r="BM29" s="18">
        <v>0</v>
      </c>
      <c r="BN29" s="18">
        <v>0</v>
      </c>
      <c r="BO29" s="18">
        <v>0</v>
      </c>
      <c r="BP29" s="18">
        <v>0</v>
      </c>
      <c r="BQ29" s="18">
        <v>0</v>
      </c>
      <c r="BR29" s="18">
        <v>0</v>
      </c>
      <c r="BS29" s="18">
        <v>0</v>
      </c>
      <c r="BT29" s="18">
        <v>0</v>
      </c>
      <c r="BU29" s="18">
        <v>0</v>
      </c>
      <c r="BV29" s="18">
        <v>0</v>
      </c>
      <c r="BW29" s="18">
        <v>0</v>
      </c>
      <c r="BX29" s="18">
        <v>0</v>
      </c>
      <c r="BY29" s="18">
        <v>0</v>
      </c>
      <c r="BZ29" s="18">
        <v>0</v>
      </c>
      <c r="CA29" s="18">
        <v>0</v>
      </c>
      <c r="CB29" s="18">
        <v>0</v>
      </c>
      <c r="CC29" s="18">
        <v>0</v>
      </c>
      <c r="CD29" s="18">
        <v>0</v>
      </c>
      <c r="CE29" s="18">
        <v>0</v>
      </c>
      <c r="CF29" s="18">
        <v>0</v>
      </c>
      <c r="CG29" s="29">
        <v>12</v>
      </c>
      <c r="CH29" s="29">
        <v>0</v>
      </c>
      <c r="CI29" s="29">
        <v>3</v>
      </c>
      <c r="CJ29" s="29">
        <v>0</v>
      </c>
      <c r="CK29" s="29">
        <f t="shared" si="1"/>
        <v>15</v>
      </c>
      <c r="CL29" s="29">
        <v>0</v>
      </c>
      <c r="CM29" s="18">
        <v>22</v>
      </c>
      <c r="CN29" s="18">
        <v>0</v>
      </c>
      <c r="CO29" s="18">
        <v>3</v>
      </c>
      <c r="CP29" s="18">
        <v>0</v>
      </c>
      <c r="CQ29" s="18">
        <f t="shared" si="2"/>
        <v>25</v>
      </c>
      <c r="CR29" s="18">
        <v>0</v>
      </c>
      <c r="CS29" s="57">
        <v>3</v>
      </c>
      <c r="CT29" s="57">
        <v>6</v>
      </c>
      <c r="CU29" s="57">
        <v>2</v>
      </c>
      <c r="CV29" s="57">
        <v>4</v>
      </c>
      <c r="CW29" s="57">
        <v>6</v>
      </c>
      <c r="CX29" s="57">
        <v>2</v>
      </c>
      <c r="CY29" s="57">
        <v>1</v>
      </c>
      <c r="CZ29" s="57">
        <v>5</v>
      </c>
      <c r="DA29" s="57">
        <v>0</v>
      </c>
      <c r="DB29" s="57">
        <v>3</v>
      </c>
      <c r="DC29" s="57">
        <v>4</v>
      </c>
      <c r="DD29" s="57">
        <v>0</v>
      </c>
      <c r="DE29" t="s">
        <v>407</v>
      </c>
      <c r="DF29">
        <f t="shared" si="4"/>
        <v>4</v>
      </c>
      <c r="DG29" s="65" t="e">
        <f>VLOOKUP(E29,'[3]Form responses 1'!$B$2:$D$15,3,FALSE)</f>
        <v>#N/A</v>
      </c>
    </row>
    <row r="30" spans="1:111" x14ac:dyDescent="0.2">
      <c r="A30" s="22" t="s">
        <v>362</v>
      </c>
      <c r="B30" s="22" t="s">
        <v>301</v>
      </c>
      <c r="C30" s="22" t="s">
        <v>302</v>
      </c>
      <c r="D30" s="22" t="s">
        <v>303</v>
      </c>
      <c r="E30" s="22">
        <v>47</v>
      </c>
      <c r="F30" s="22">
        <v>4</v>
      </c>
      <c r="G30" s="18">
        <v>1023621</v>
      </c>
      <c r="H30" s="56" t="s">
        <v>363</v>
      </c>
      <c r="I30" s="37">
        <v>10236210405</v>
      </c>
      <c r="J30" s="18">
        <v>3</v>
      </c>
      <c r="K30" s="18">
        <v>2020</v>
      </c>
      <c r="L30" s="18" t="s">
        <v>364</v>
      </c>
      <c r="M30" s="18" t="s">
        <v>38</v>
      </c>
      <c r="N30" s="18" t="s">
        <v>39</v>
      </c>
      <c r="O30" s="18" t="s">
        <v>40</v>
      </c>
      <c r="P30" s="18" t="s">
        <v>304</v>
      </c>
      <c r="Q30" s="18" t="s">
        <v>42</v>
      </c>
      <c r="R30" s="18" t="s">
        <v>42</v>
      </c>
      <c r="S30" s="18" t="s">
        <v>42</v>
      </c>
      <c r="T30" s="18" t="s">
        <v>42</v>
      </c>
      <c r="U30" s="29"/>
      <c r="V30" s="29"/>
      <c r="W30" s="29"/>
      <c r="X30" s="29"/>
      <c r="Y30" s="29"/>
      <c r="Z30" s="55">
        <v>25</v>
      </c>
      <c r="AA30" s="55">
        <v>0</v>
      </c>
      <c r="AB30" s="55">
        <v>0</v>
      </c>
      <c r="AC30" s="55">
        <v>25</v>
      </c>
      <c r="AD30" s="55">
        <v>0</v>
      </c>
      <c r="AE30" s="18" t="s">
        <v>43</v>
      </c>
      <c r="AF30" s="18" t="s">
        <v>43</v>
      </c>
      <c r="AG30" s="18" t="s">
        <v>198</v>
      </c>
      <c r="AH30" s="18" t="s">
        <v>42</v>
      </c>
      <c r="AI30" s="18" t="s">
        <v>43</v>
      </c>
      <c r="AJ30" s="18" t="s">
        <v>43</v>
      </c>
      <c r="AK30" s="18" t="s">
        <v>43</v>
      </c>
      <c r="AL30" s="18">
        <f t="shared" ca="1" si="0"/>
        <v>23</v>
      </c>
      <c r="AM30" s="18" t="s">
        <v>42</v>
      </c>
      <c r="AN30" s="18" t="s">
        <v>305</v>
      </c>
      <c r="AO30" s="18" t="s">
        <v>42</v>
      </c>
      <c r="AP30" s="18" t="s">
        <v>42</v>
      </c>
      <c r="AQ30" s="18">
        <v>0</v>
      </c>
      <c r="AR30" s="18">
        <v>0</v>
      </c>
      <c r="AS30" s="18" t="s">
        <v>43</v>
      </c>
      <c r="AT30" s="18">
        <f t="shared" ca="1" si="3"/>
        <v>16</v>
      </c>
      <c r="AU30" s="18">
        <v>40</v>
      </c>
      <c r="AV30" s="18">
        <v>0</v>
      </c>
      <c r="AW30" s="18">
        <v>0</v>
      </c>
      <c r="AX30" s="18">
        <v>0</v>
      </c>
      <c r="AY30" s="18">
        <v>0</v>
      </c>
      <c r="AZ30" s="18">
        <v>0</v>
      </c>
      <c r="BA30" s="18">
        <v>0</v>
      </c>
      <c r="BB30" s="18">
        <v>0</v>
      </c>
      <c r="BC30" s="18">
        <v>0</v>
      </c>
      <c r="BD30" s="18">
        <v>0</v>
      </c>
      <c r="BE30" s="18">
        <v>0</v>
      </c>
      <c r="BF30" s="18">
        <v>0</v>
      </c>
      <c r="BG30" s="18">
        <v>0</v>
      </c>
      <c r="BH30" s="18">
        <v>0</v>
      </c>
      <c r="BI30" s="18">
        <v>0</v>
      </c>
      <c r="BJ30" s="18">
        <v>0</v>
      </c>
      <c r="BK30" s="18">
        <v>0</v>
      </c>
      <c r="BL30" s="18">
        <v>0</v>
      </c>
      <c r="BM30" s="18">
        <v>0</v>
      </c>
      <c r="BN30" s="18">
        <v>0</v>
      </c>
      <c r="BO30" s="18">
        <v>0</v>
      </c>
      <c r="BP30" s="18">
        <v>0</v>
      </c>
      <c r="BQ30" s="18">
        <v>0</v>
      </c>
      <c r="BR30" s="18">
        <v>0</v>
      </c>
      <c r="BS30" s="18">
        <v>0</v>
      </c>
      <c r="BT30" s="18">
        <v>0</v>
      </c>
      <c r="BU30" s="18">
        <v>0</v>
      </c>
      <c r="BV30" s="18">
        <v>0</v>
      </c>
      <c r="BW30" s="18">
        <v>0</v>
      </c>
      <c r="BX30" s="18">
        <v>0</v>
      </c>
      <c r="BY30" s="18">
        <v>0</v>
      </c>
      <c r="BZ30" s="18">
        <v>0</v>
      </c>
      <c r="CA30" s="18">
        <v>0</v>
      </c>
      <c r="CB30" s="18">
        <v>0</v>
      </c>
      <c r="CC30" s="18">
        <v>0</v>
      </c>
      <c r="CD30" s="18">
        <v>0</v>
      </c>
      <c r="CE30" s="18">
        <v>0</v>
      </c>
      <c r="CF30" s="18">
        <v>0</v>
      </c>
      <c r="CG30" s="29">
        <v>0</v>
      </c>
      <c r="CH30" s="29">
        <v>0</v>
      </c>
      <c r="CI30" s="29">
        <v>0</v>
      </c>
      <c r="CJ30" s="29">
        <v>0</v>
      </c>
      <c r="CK30" s="29">
        <f t="shared" si="1"/>
        <v>0</v>
      </c>
      <c r="CL30" s="29">
        <v>0</v>
      </c>
      <c r="CM30" s="18">
        <v>0</v>
      </c>
      <c r="CN30" s="18">
        <v>0</v>
      </c>
      <c r="CO30" s="18">
        <v>0</v>
      </c>
      <c r="CP30" s="18">
        <v>0</v>
      </c>
      <c r="CQ30" s="18">
        <f t="shared" si="2"/>
        <v>0</v>
      </c>
      <c r="CR30" s="18">
        <v>0</v>
      </c>
      <c r="CS30" s="57">
        <v>0</v>
      </c>
      <c r="CT30" s="57">
        <v>0</v>
      </c>
      <c r="CU30" s="57">
        <v>0</v>
      </c>
      <c r="CV30" s="57">
        <v>0</v>
      </c>
      <c r="CW30" s="57">
        <v>0</v>
      </c>
      <c r="CX30" s="57">
        <v>0</v>
      </c>
      <c r="CY30" s="57">
        <v>0</v>
      </c>
      <c r="CZ30" s="57">
        <v>0</v>
      </c>
      <c r="DA30" s="57">
        <v>0</v>
      </c>
      <c r="DB30" s="57">
        <v>0</v>
      </c>
      <c r="DC30" s="57">
        <v>0</v>
      </c>
      <c r="DD30" s="57">
        <v>0</v>
      </c>
      <c r="DE30" t="s">
        <v>408</v>
      </c>
      <c r="DF30">
        <f t="shared" si="4"/>
        <v>4</v>
      </c>
      <c r="DG30" s="65" t="e">
        <f>VLOOKUP(E30,'[3]Form responses 1'!$B$2:$D$15,3,FALSE)</f>
        <v>#N/A</v>
      </c>
    </row>
    <row r="31" spans="1:111" x14ac:dyDescent="0.2">
      <c r="A31">
        <f>COLUMN()</f>
        <v>1</v>
      </c>
      <c r="B31">
        <f>COLUMN()</f>
        <v>2</v>
      </c>
      <c r="C31">
        <f>COLUMN()</f>
        <v>3</v>
      </c>
      <c r="D31">
        <f>COLUMN()</f>
        <v>4</v>
      </c>
      <c r="E31">
        <f>COLUMN()</f>
        <v>5</v>
      </c>
      <c r="F31">
        <f>COLUMN()</f>
        <v>6</v>
      </c>
      <c r="G31">
        <f>COLUMN()</f>
        <v>7</v>
      </c>
      <c r="H31">
        <f>COLUMN()</f>
        <v>8</v>
      </c>
      <c r="I31">
        <f>COLUMN()</f>
        <v>9</v>
      </c>
      <c r="J31">
        <f>COLUMN()</f>
        <v>10</v>
      </c>
      <c r="K31">
        <f>COLUMN()</f>
        <v>11</v>
      </c>
      <c r="L31">
        <f>COLUMN()</f>
        <v>12</v>
      </c>
      <c r="M31">
        <f>COLUMN()</f>
        <v>13</v>
      </c>
      <c r="N31">
        <f>COLUMN()</f>
        <v>14</v>
      </c>
      <c r="O31">
        <f>COLUMN()</f>
        <v>15</v>
      </c>
      <c r="P31">
        <f>COLUMN()</f>
        <v>16</v>
      </c>
      <c r="Q31">
        <f>COLUMN()</f>
        <v>17</v>
      </c>
      <c r="R31">
        <f>COLUMN()</f>
        <v>18</v>
      </c>
      <c r="S31">
        <f>COLUMN()</f>
        <v>19</v>
      </c>
      <c r="T31">
        <f>COLUMN()</f>
        <v>20</v>
      </c>
      <c r="U31">
        <f>COLUMN()</f>
        <v>21</v>
      </c>
      <c r="V31">
        <f>COLUMN()</f>
        <v>22</v>
      </c>
      <c r="W31">
        <f>COLUMN()</f>
        <v>23</v>
      </c>
      <c r="X31">
        <f>COLUMN()</f>
        <v>24</v>
      </c>
      <c r="Y31">
        <f>COLUMN()</f>
        <v>25</v>
      </c>
      <c r="Z31">
        <f>COLUMN()</f>
        <v>26</v>
      </c>
      <c r="AA31">
        <f>COLUMN()</f>
        <v>27</v>
      </c>
      <c r="AB31">
        <f>COLUMN()</f>
        <v>28</v>
      </c>
      <c r="AC31">
        <f>COLUMN()</f>
        <v>29</v>
      </c>
      <c r="AD31">
        <f>COLUMN()</f>
        <v>30</v>
      </c>
      <c r="AE31">
        <f>COLUMN()</f>
        <v>31</v>
      </c>
      <c r="AF31">
        <f>COLUMN()</f>
        <v>32</v>
      </c>
      <c r="AG31">
        <f>COLUMN()</f>
        <v>33</v>
      </c>
      <c r="AH31">
        <f>COLUMN()</f>
        <v>34</v>
      </c>
      <c r="AI31">
        <f>COLUMN()</f>
        <v>35</v>
      </c>
      <c r="AJ31">
        <f>COLUMN()</f>
        <v>36</v>
      </c>
      <c r="AK31">
        <f>COLUMN()</f>
        <v>37</v>
      </c>
      <c r="AL31">
        <f>COLUMN()</f>
        <v>38</v>
      </c>
      <c r="AM31">
        <f>COLUMN()</f>
        <v>39</v>
      </c>
      <c r="AN31">
        <f>COLUMN()</f>
        <v>40</v>
      </c>
      <c r="AO31">
        <f>COLUMN()</f>
        <v>41</v>
      </c>
      <c r="AP31">
        <f>COLUMN()</f>
        <v>42</v>
      </c>
      <c r="AQ31">
        <f>COLUMN()</f>
        <v>43</v>
      </c>
      <c r="AR31">
        <f>COLUMN()</f>
        <v>44</v>
      </c>
      <c r="AS31">
        <f>COLUMN()</f>
        <v>45</v>
      </c>
      <c r="AT31">
        <f>COLUMN()</f>
        <v>46</v>
      </c>
      <c r="AU31">
        <f>COLUMN()</f>
        <v>47</v>
      </c>
      <c r="AV31">
        <f>COLUMN()</f>
        <v>48</v>
      </c>
      <c r="AW31">
        <f>COLUMN()</f>
        <v>49</v>
      </c>
      <c r="AX31">
        <f>COLUMN()</f>
        <v>50</v>
      </c>
      <c r="AY31">
        <f>COLUMN()</f>
        <v>51</v>
      </c>
      <c r="AZ31">
        <f>COLUMN()</f>
        <v>52</v>
      </c>
      <c r="BA31">
        <f>COLUMN()</f>
        <v>53</v>
      </c>
      <c r="BB31">
        <f>COLUMN()</f>
        <v>54</v>
      </c>
      <c r="BC31">
        <f>COLUMN()</f>
        <v>55</v>
      </c>
      <c r="BD31">
        <f>COLUMN()</f>
        <v>56</v>
      </c>
      <c r="BE31">
        <f>COLUMN()</f>
        <v>57</v>
      </c>
      <c r="BF31">
        <f>COLUMN()</f>
        <v>58</v>
      </c>
      <c r="BG31">
        <f>COLUMN()</f>
        <v>59</v>
      </c>
      <c r="BH31">
        <f>COLUMN()</f>
        <v>60</v>
      </c>
      <c r="BI31">
        <f>COLUMN()</f>
        <v>61</v>
      </c>
      <c r="BJ31">
        <f>COLUMN()</f>
        <v>62</v>
      </c>
      <c r="BK31">
        <f>COLUMN()</f>
        <v>63</v>
      </c>
      <c r="BL31">
        <f>COLUMN()</f>
        <v>64</v>
      </c>
      <c r="BM31">
        <f>COLUMN()</f>
        <v>65</v>
      </c>
      <c r="BN31">
        <f>COLUMN()</f>
        <v>66</v>
      </c>
      <c r="BO31">
        <f>COLUMN()</f>
        <v>67</v>
      </c>
      <c r="BP31">
        <f>COLUMN()</f>
        <v>68</v>
      </c>
      <c r="BQ31">
        <f>COLUMN()</f>
        <v>69</v>
      </c>
      <c r="BR31">
        <f>COLUMN()</f>
        <v>70</v>
      </c>
      <c r="BS31">
        <f>COLUMN()</f>
        <v>71</v>
      </c>
      <c r="BT31">
        <f>COLUMN()</f>
        <v>72</v>
      </c>
      <c r="BU31">
        <f>COLUMN()</f>
        <v>73</v>
      </c>
      <c r="BV31">
        <f>COLUMN()</f>
        <v>74</v>
      </c>
      <c r="BW31">
        <f>COLUMN()</f>
        <v>75</v>
      </c>
      <c r="BX31">
        <f>COLUMN()</f>
        <v>76</v>
      </c>
      <c r="BY31">
        <f>COLUMN()</f>
        <v>77</v>
      </c>
      <c r="BZ31">
        <f>COLUMN()</f>
        <v>78</v>
      </c>
      <c r="CA31">
        <f>COLUMN()</f>
        <v>79</v>
      </c>
      <c r="CB31">
        <f>COLUMN()</f>
        <v>80</v>
      </c>
      <c r="CC31">
        <f>COLUMN()</f>
        <v>81</v>
      </c>
      <c r="CD31">
        <f>COLUMN()</f>
        <v>82</v>
      </c>
      <c r="CE31">
        <f>COLUMN()</f>
        <v>83</v>
      </c>
      <c r="CF31">
        <f>COLUMN()</f>
        <v>84</v>
      </c>
      <c r="CG31">
        <f>COLUMN()</f>
        <v>85</v>
      </c>
      <c r="CH31">
        <f>COLUMN()</f>
        <v>86</v>
      </c>
      <c r="CI31">
        <f>COLUMN()</f>
        <v>87</v>
      </c>
      <c r="CJ31">
        <f>COLUMN()</f>
        <v>88</v>
      </c>
      <c r="CK31">
        <f>COLUMN()</f>
        <v>89</v>
      </c>
      <c r="CL31">
        <f>COLUMN()</f>
        <v>90</v>
      </c>
      <c r="CM31">
        <f>COLUMN()</f>
        <v>91</v>
      </c>
      <c r="CN31">
        <f>COLUMN()</f>
        <v>92</v>
      </c>
      <c r="CO31">
        <f>COLUMN()</f>
        <v>93</v>
      </c>
      <c r="CP31">
        <f>COLUMN()</f>
        <v>94</v>
      </c>
      <c r="CQ31">
        <f>COLUMN()</f>
        <v>95</v>
      </c>
      <c r="CR31">
        <f>COLUMN()</f>
        <v>96</v>
      </c>
      <c r="CS31">
        <f>COLUMN()</f>
        <v>97</v>
      </c>
      <c r="CT31">
        <f>COLUMN()</f>
        <v>98</v>
      </c>
      <c r="CU31">
        <f>COLUMN()</f>
        <v>99</v>
      </c>
      <c r="CV31">
        <f>COLUMN()</f>
        <v>100</v>
      </c>
      <c r="CW31">
        <f>COLUMN()</f>
        <v>101</v>
      </c>
      <c r="CX31">
        <f>COLUMN()</f>
        <v>102</v>
      </c>
      <c r="CY31">
        <f>COLUMN()</f>
        <v>103</v>
      </c>
      <c r="CZ31">
        <f>COLUMN()</f>
        <v>104</v>
      </c>
      <c r="DA31">
        <f>COLUMN()</f>
        <v>105</v>
      </c>
      <c r="DB31">
        <f>COLUMN()</f>
        <v>106</v>
      </c>
      <c r="DC31">
        <f>COLUMN()</f>
        <v>107</v>
      </c>
      <c r="DD31">
        <f>COLUMN()</f>
        <v>108</v>
      </c>
      <c r="DE31">
        <f>COLUMN()</f>
        <v>109</v>
      </c>
      <c r="DF31">
        <f>COLUMN()</f>
        <v>110</v>
      </c>
    </row>
  </sheetData>
  <mergeCells count="13">
    <mergeCell ref="CS1:DD1"/>
    <mergeCell ref="AW1:BH1"/>
    <mergeCell ref="BI1:BT1"/>
    <mergeCell ref="BU1:BZ1"/>
    <mergeCell ref="CA1:CF1"/>
    <mergeCell ref="CG1:CL1"/>
    <mergeCell ref="CM1:CR1"/>
    <mergeCell ref="AI1:AV1"/>
    <mergeCell ref="M1:P1"/>
    <mergeCell ref="Q1:T1"/>
    <mergeCell ref="U1:Y1"/>
    <mergeCell ref="Z1:AD1"/>
    <mergeCell ref="AE1:AH1"/>
  </mergeCells>
  <conditionalFormatting sqref="I32:I1048576 I1:I30">
    <cfRule type="duplicateValues" dxfId="11" priority="2"/>
  </conditionalFormatting>
  <conditionalFormatting sqref="I32:I1048576">
    <cfRule type="duplicateValues" dxfId="10" priority="3"/>
  </conditionalFormatting>
  <conditionalFormatting sqref="E32:E1048576 E1:E30">
    <cfRule type="duplicateValues" dxfId="9" priority="1"/>
  </conditionalFormatting>
  <pageMargins left="0.7" right="0.7" top="0.75" bottom="0.75" header="0.3" footer="0.3"/>
  <legacy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6BA7E3-85A9-468B-80A5-268DA8A5546A}">
  <dimension ref="F6:H24"/>
  <sheetViews>
    <sheetView workbookViewId="0">
      <selection activeCell="H29" sqref="H29"/>
    </sheetView>
  </sheetViews>
  <sheetFormatPr baseColWidth="10" defaultColWidth="8.83203125" defaultRowHeight="15" x14ac:dyDescent="0.2"/>
  <cols>
    <col min="6" max="6" width="12" bestFit="1" customWidth="1"/>
  </cols>
  <sheetData>
    <row r="6" spans="6:8" x14ac:dyDescent="0.2">
      <c r="F6" t="s">
        <v>384</v>
      </c>
    </row>
    <row r="7" spans="6:8" x14ac:dyDescent="0.2">
      <c r="F7" s="37">
        <v>10236210132</v>
      </c>
      <c r="G7" t="s">
        <v>381</v>
      </c>
      <c r="H7" s="14">
        <v>112</v>
      </c>
    </row>
    <row r="8" spans="6:8" x14ac:dyDescent="0.2">
      <c r="F8" s="37">
        <v>10236210230</v>
      </c>
      <c r="G8" t="s">
        <v>381</v>
      </c>
      <c r="H8" s="14">
        <v>110</v>
      </c>
    </row>
    <row r="9" spans="6:8" x14ac:dyDescent="0.2">
      <c r="F9" s="37">
        <v>10236210225</v>
      </c>
      <c r="G9" t="s">
        <v>382</v>
      </c>
      <c r="H9">
        <f>_xlfn.XLOOKUP(F9,Sector2!$D$5:$D$18,Sector2!$B$5:$B$18)</f>
        <v>108</v>
      </c>
    </row>
    <row r="10" spans="6:8" x14ac:dyDescent="0.2">
      <c r="F10" s="37">
        <v>10236210210</v>
      </c>
      <c r="G10" t="s">
        <v>382</v>
      </c>
      <c r="H10">
        <f>_xlfn.XLOOKUP(F10,Sector2!$D$5:$D$18,Sector2!$B$5:$B$18)</f>
        <v>37</v>
      </c>
    </row>
    <row r="11" spans="6:8" x14ac:dyDescent="0.2">
      <c r="F11" s="37">
        <v>10236210215</v>
      </c>
      <c r="G11" t="s">
        <v>382</v>
      </c>
      <c r="H11">
        <f>_xlfn.XLOOKUP(F11,Sector2!$D$5:$D$18,Sector2!$B$5:$B$18)</f>
        <v>42</v>
      </c>
    </row>
    <row r="12" spans="6:8" x14ac:dyDescent="0.2">
      <c r="F12" s="37">
        <v>10236210224</v>
      </c>
      <c r="G12" t="s">
        <v>382</v>
      </c>
      <c r="H12">
        <f>_xlfn.XLOOKUP(F12,Sector2!$D$5:$D$18,Sector2!$B$5:$B$18)</f>
        <v>107</v>
      </c>
    </row>
    <row r="13" spans="6:8" x14ac:dyDescent="0.2">
      <c r="F13" s="37">
        <v>10236210334</v>
      </c>
      <c r="G13" t="s">
        <v>382</v>
      </c>
      <c r="H13">
        <f>_xlfn.XLOOKUP(F13,Sector2!$D$5:$D$18,Sector2!$B$5:$B$18)</f>
        <v>109</v>
      </c>
    </row>
    <row r="14" spans="6:8" x14ac:dyDescent="0.2">
      <c r="F14" s="37">
        <v>10236210211</v>
      </c>
      <c r="G14" t="s">
        <v>382</v>
      </c>
      <c r="H14">
        <f>_xlfn.XLOOKUP(F14,Sector2!$D$5:$D$18,Sector2!$B$5:$B$18)</f>
        <v>38</v>
      </c>
    </row>
    <row r="15" spans="6:8" x14ac:dyDescent="0.2">
      <c r="F15" s="37">
        <v>10236210209</v>
      </c>
      <c r="G15" t="s">
        <v>382</v>
      </c>
      <c r="H15">
        <f>_xlfn.XLOOKUP(F15,Sector2!$D$5:$D$18,Sector2!$B$5:$B$18)</f>
        <v>36</v>
      </c>
    </row>
    <row r="16" spans="6:8" x14ac:dyDescent="0.2">
      <c r="F16" s="37">
        <v>10236210207</v>
      </c>
      <c r="G16" t="s">
        <v>382</v>
      </c>
      <c r="H16">
        <f>_xlfn.XLOOKUP(F16,Sector2!$D$5:$D$18,Sector2!$B$5:$B$18)</f>
        <v>34</v>
      </c>
    </row>
    <row r="17" spans="6:8" x14ac:dyDescent="0.2">
      <c r="F17" s="37">
        <v>10236210208</v>
      </c>
      <c r="G17" t="s">
        <v>382</v>
      </c>
      <c r="H17">
        <f>_xlfn.XLOOKUP(F17,Sector2!$D$5:$D$18,Sector2!$B$5:$B$18)</f>
        <v>35</v>
      </c>
    </row>
    <row r="18" spans="6:8" x14ac:dyDescent="0.2">
      <c r="F18" s="37">
        <v>10236210312</v>
      </c>
      <c r="G18" t="s">
        <v>383</v>
      </c>
      <c r="H18">
        <f>_xlfn.XLOOKUP(F18,Sector3!$D$5:$D$18,Sector2!$B$5:$B$18)</f>
        <v>46</v>
      </c>
    </row>
    <row r="19" spans="6:8" x14ac:dyDescent="0.2">
      <c r="F19" s="37">
        <v>10236210331</v>
      </c>
      <c r="G19" t="s">
        <v>383</v>
      </c>
      <c r="H19">
        <f>_xlfn.XLOOKUP(F19,Sector3!$D$5:$D$18,Sector2!$B$5:$B$18)</f>
        <v>45</v>
      </c>
    </row>
    <row r="20" spans="6:8" x14ac:dyDescent="0.2">
      <c r="F20" s="37">
        <v>10236210309</v>
      </c>
      <c r="G20" t="s">
        <v>383</v>
      </c>
      <c r="H20">
        <f>_xlfn.XLOOKUP(F20,Sector3!$D$5:$D$18,Sector2!$B$5:$B$18)</f>
        <v>108</v>
      </c>
    </row>
    <row r="21" spans="6:8" x14ac:dyDescent="0.2">
      <c r="F21" s="37">
        <v>10236210308</v>
      </c>
      <c r="G21" t="s">
        <v>383</v>
      </c>
      <c r="H21">
        <f>_xlfn.XLOOKUP(F21,Sector3!$D$5:$D$18,Sector2!$B$5:$B$18)</f>
        <v>37</v>
      </c>
    </row>
    <row r="22" spans="6:8" x14ac:dyDescent="0.2">
      <c r="F22" s="37">
        <v>10236210307</v>
      </c>
      <c r="G22" t="s">
        <v>383</v>
      </c>
      <c r="H22">
        <f>_xlfn.XLOOKUP(F22,Sector3!$D$5:$D$18,Sector2!$B$5:$B$18)</f>
        <v>42</v>
      </c>
    </row>
    <row r="23" spans="6:8" x14ac:dyDescent="0.2">
      <c r="F23" s="37">
        <v>10236210320</v>
      </c>
      <c r="G23" t="s">
        <v>383</v>
      </c>
      <c r="H23">
        <f>_xlfn.XLOOKUP(F23,Sector3!$D$5:$D$18,Sector2!$B$5:$B$18)</f>
        <v>36</v>
      </c>
    </row>
    <row r="24" spans="6:8" x14ac:dyDescent="0.2">
      <c r="F24" s="37">
        <v>10236210319</v>
      </c>
      <c r="G24" t="s">
        <v>383</v>
      </c>
      <c r="H24">
        <f>_xlfn.XLOOKUP(F24,Sector3!$D$5:$D$18,Sector2!$B$5:$B$18)</f>
        <v>34</v>
      </c>
    </row>
  </sheetData>
  <autoFilter ref="F6:G24" xr:uid="{D4EF0718-2292-44AE-94FC-BF479372178F}">
    <sortState xmlns:xlrd2="http://schemas.microsoft.com/office/spreadsheetml/2017/richdata2" ref="F7:G24">
      <sortCondition ref="G6:G24"/>
    </sortState>
  </autoFilter>
  <conditionalFormatting sqref="F7:F10">
    <cfRule type="duplicateValues" dxfId="8" priority="9"/>
  </conditionalFormatting>
  <conditionalFormatting sqref="F7:F10">
    <cfRule type="duplicateValues" dxfId="7" priority="10"/>
  </conditionalFormatting>
  <conditionalFormatting sqref="F11:F14">
    <cfRule type="duplicateValues" dxfId="6" priority="7"/>
  </conditionalFormatting>
  <conditionalFormatting sqref="F11:F14">
    <cfRule type="duplicateValues" dxfId="5" priority="8"/>
  </conditionalFormatting>
  <conditionalFormatting sqref="F15:F24">
    <cfRule type="duplicateValues" dxfId="4" priority="5"/>
  </conditionalFormatting>
  <conditionalFormatting sqref="F15:F24">
    <cfRule type="duplicateValues" dxfId="3" priority="6"/>
  </conditionalFormatting>
  <conditionalFormatting sqref="F1:F1048576">
    <cfRule type="duplicateValues" dxfId="2" priority="2"/>
  </conditionalFormatting>
  <conditionalFormatting sqref="F1:F1048576">
    <cfRule type="duplicateValues" dxfId="1" priority="105"/>
  </conditionalFormatting>
  <conditionalFormatting sqref="H7:H8">
    <cfRule type="duplicateValues" dxfId="0" priority="1"/>
  </conditionalFormatting>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B295351-9148-4EF4-9349-101E36E1604A}">
  <dimension ref="A1"/>
  <sheetViews>
    <sheetView workbookViewId="0"/>
  </sheetViews>
  <sheetFormatPr baseColWidth="10" defaultColWidth="8.83203125" defaultRowHeight="15" x14ac:dyDescent="0.2"/>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94E0DEE-A49A-4BB5-9C63-BFF8343C2BA2}">
  <sheetPr codeName="Sheet2"/>
  <dimension ref="A1:CT18"/>
  <sheetViews>
    <sheetView workbookViewId="0">
      <selection activeCell="C36" sqref="C36"/>
    </sheetView>
  </sheetViews>
  <sheetFormatPr baseColWidth="10" defaultColWidth="8.83203125" defaultRowHeight="15" x14ac:dyDescent="0.2"/>
  <cols>
    <col min="1" max="1" width="7.1640625" customWidth="1"/>
    <col min="2" max="2" width="11.5" bestFit="1" customWidth="1"/>
    <col min="3" max="3" width="25.33203125" bestFit="1" customWidth="1"/>
    <col min="4" max="4" width="12" bestFit="1" customWidth="1"/>
    <col min="5" max="5" width="7.5" customWidth="1"/>
    <col min="6" max="6" width="5.5" customWidth="1"/>
    <col min="7" max="7" width="6.5" bestFit="1" customWidth="1"/>
    <col min="8" max="8" width="9.6640625" bestFit="1" customWidth="1"/>
    <col min="9" max="9" width="7" bestFit="1" customWidth="1"/>
    <col min="10" max="10" width="11.33203125" bestFit="1" customWidth="1"/>
    <col min="11" max="15" width="8.6640625" customWidth="1"/>
    <col min="16" max="16" width="5.1640625" bestFit="1" customWidth="1"/>
    <col min="17" max="17" width="9" bestFit="1" customWidth="1"/>
    <col min="18" max="18" width="5.5" bestFit="1" customWidth="1"/>
    <col min="19" max="19" width="3.5" bestFit="1" customWidth="1"/>
    <col min="20" max="20" width="8.83203125" bestFit="1" customWidth="1"/>
    <col min="21" max="72" width="8.83203125" customWidth="1"/>
    <col min="73" max="76" width="9.33203125" style="13" customWidth="1"/>
    <col min="77" max="84" width="9.1640625" style="13"/>
  </cols>
  <sheetData>
    <row r="1" spans="1:98" ht="38.25" customHeight="1" x14ac:dyDescent="0.2">
      <c r="A1" s="18">
        <v>1</v>
      </c>
      <c r="B1" s="18" t="s">
        <v>49</v>
      </c>
      <c r="C1" s="1" t="s">
        <v>0</v>
      </c>
      <c r="D1" s="2">
        <v>3</v>
      </c>
      <c r="E1" s="18"/>
      <c r="F1" s="18"/>
      <c r="G1" s="106" t="s">
        <v>1</v>
      </c>
      <c r="H1" s="106"/>
      <c r="I1" s="106"/>
      <c r="J1" s="106"/>
      <c r="K1" s="98" t="s">
        <v>2</v>
      </c>
      <c r="L1" s="98"/>
      <c r="M1" s="98"/>
      <c r="N1" s="98"/>
      <c r="O1" s="98"/>
      <c r="P1" s="99" t="s">
        <v>3</v>
      </c>
      <c r="Q1" s="99"/>
      <c r="R1" s="99"/>
      <c r="S1" s="99"/>
      <c r="T1" s="99"/>
      <c r="U1" s="107" t="s">
        <v>4</v>
      </c>
      <c r="V1" s="107"/>
      <c r="W1" s="107"/>
      <c r="X1" s="107"/>
      <c r="Y1" s="102" t="s">
        <v>361</v>
      </c>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4"/>
      <c r="BU1" s="105" t="s">
        <v>5</v>
      </c>
      <c r="BV1" s="105"/>
      <c r="BW1" s="105"/>
      <c r="BX1" s="105"/>
      <c r="BY1" s="105"/>
      <c r="BZ1" s="105"/>
      <c r="CA1" s="105"/>
      <c r="CB1" s="105"/>
      <c r="CC1" s="105"/>
      <c r="CD1" s="105"/>
      <c r="CE1" s="105"/>
      <c r="CF1" s="105"/>
    </row>
    <row r="2" spans="1:98" ht="19" x14ac:dyDescent="0.2">
      <c r="A2" s="18"/>
      <c r="B2" s="18">
        <f>COUNTA(A5:A18)</f>
        <v>14</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88" t="s">
        <v>6</v>
      </c>
      <c r="BV2" s="88"/>
      <c r="BW2" s="88"/>
      <c r="BX2" s="88"/>
      <c r="BY2" s="88" t="s">
        <v>7</v>
      </c>
      <c r="BZ2" s="88"/>
      <c r="CA2" s="88"/>
      <c r="CB2" s="88"/>
      <c r="CC2" s="88" t="s">
        <v>8</v>
      </c>
      <c r="CD2" s="88"/>
      <c r="CE2" s="88"/>
      <c r="CF2" s="88"/>
    </row>
    <row r="3" spans="1:98" ht="19" x14ac:dyDescent="0.2">
      <c r="A3" s="18"/>
      <c r="B3" s="18"/>
      <c r="C3" s="1"/>
      <c r="D3" s="2"/>
      <c r="E3" s="18"/>
      <c r="F3" s="18"/>
      <c r="G3" s="19"/>
      <c r="H3" s="19"/>
      <c r="I3" s="19"/>
      <c r="J3" s="19"/>
      <c r="K3" s="93" t="s">
        <v>9</v>
      </c>
      <c r="L3" s="93" t="s">
        <v>10</v>
      </c>
      <c r="M3" s="93" t="s">
        <v>11</v>
      </c>
      <c r="N3" s="93" t="s">
        <v>12</v>
      </c>
      <c r="O3" s="93" t="s">
        <v>13</v>
      </c>
      <c r="P3" s="94" t="s">
        <v>14</v>
      </c>
      <c r="Q3" s="94" t="s">
        <v>15</v>
      </c>
      <c r="R3" s="94" t="s">
        <v>16</v>
      </c>
      <c r="S3" s="94" t="s">
        <v>17</v>
      </c>
      <c r="T3" s="94" t="s">
        <v>18</v>
      </c>
      <c r="U3" s="90" t="s">
        <v>19</v>
      </c>
      <c r="V3" s="90" t="s">
        <v>20</v>
      </c>
      <c r="W3" s="90" t="s">
        <v>21</v>
      </c>
      <c r="X3" s="90" t="s">
        <v>22</v>
      </c>
      <c r="Y3" s="85"/>
      <c r="Z3" s="86"/>
      <c r="AA3" s="86"/>
      <c r="AB3" s="86"/>
      <c r="AC3" s="86"/>
      <c r="AD3" s="87"/>
      <c r="AE3" s="85"/>
      <c r="AF3" s="86"/>
      <c r="AG3" s="86"/>
      <c r="AH3" s="86"/>
      <c r="AI3" s="86"/>
      <c r="AJ3" s="87"/>
      <c r="AK3" s="85"/>
      <c r="AL3" s="86"/>
      <c r="AM3" s="86"/>
      <c r="AN3" s="86"/>
      <c r="AO3" s="86"/>
      <c r="AP3" s="87"/>
      <c r="AQ3" s="85"/>
      <c r="AR3" s="86"/>
      <c r="AS3" s="86"/>
      <c r="AT3" s="86"/>
      <c r="AU3" s="86"/>
      <c r="AV3" s="87"/>
      <c r="AW3" s="85"/>
      <c r="AX3" s="86"/>
      <c r="AY3" s="86"/>
      <c r="AZ3" s="86"/>
      <c r="BA3" s="86"/>
      <c r="BB3" s="87"/>
      <c r="BC3" s="85"/>
      <c r="BD3" s="86"/>
      <c r="BE3" s="86"/>
      <c r="BF3" s="86"/>
      <c r="BG3" s="86"/>
      <c r="BH3" s="87"/>
      <c r="BI3" s="85"/>
      <c r="BJ3" s="86"/>
      <c r="BK3" s="86"/>
      <c r="BL3" s="86"/>
      <c r="BM3" s="86"/>
      <c r="BN3" s="87"/>
      <c r="BO3" s="85"/>
      <c r="BP3" s="86"/>
      <c r="BQ3" s="86"/>
      <c r="BR3" s="86"/>
      <c r="BS3" s="86"/>
      <c r="BT3" s="87"/>
      <c r="BU3" s="88" t="s">
        <v>23</v>
      </c>
      <c r="BV3" s="88"/>
      <c r="BW3" s="88" t="s">
        <v>24</v>
      </c>
      <c r="BX3" s="88"/>
      <c r="BY3" s="88" t="s">
        <v>25</v>
      </c>
      <c r="BZ3" s="88"/>
      <c r="CA3" s="88" t="s">
        <v>26</v>
      </c>
      <c r="CB3" s="88"/>
      <c r="CC3" s="88" t="s">
        <v>27</v>
      </c>
      <c r="CD3" s="88"/>
      <c r="CE3" s="88" t="s">
        <v>28</v>
      </c>
      <c r="CF3" s="88"/>
    </row>
    <row r="4" spans="1:98" s="6" customFormat="1" ht="96" x14ac:dyDescent="0.2">
      <c r="A4" s="14" t="s">
        <v>29</v>
      </c>
      <c r="B4" s="14" t="s">
        <v>30</v>
      </c>
      <c r="C4" s="14" t="s">
        <v>31</v>
      </c>
      <c r="D4" s="14" t="s">
        <v>87</v>
      </c>
      <c r="E4" s="8" t="s">
        <v>81</v>
      </c>
      <c r="F4" s="8" t="s">
        <v>85</v>
      </c>
      <c r="G4" s="21" t="s">
        <v>32</v>
      </c>
      <c r="H4" s="21" t="s">
        <v>33</v>
      </c>
      <c r="I4" s="21" t="s">
        <v>34</v>
      </c>
      <c r="J4" s="21" t="s">
        <v>35</v>
      </c>
      <c r="K4" s="93"/>
      <c r="L4" s="93"/>
      <c r="M4" s="93"/>
      <c r="N4" s="93"/>
      <c r="O4" s="93"/>
      <c r="P4" s="94"/>
      <c r="Q4" s="94"/>
      <c r="R4" s="94"/>
      <c r="S4" s="94"/>
      <c r="T4" s="94"/>
      <c r="U4" s="90"/>
      <c r="V4" s="90"/>
      <c r="W4" s="90"/>
      <c r="X4" s="90"/>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372</v>
      </c>
      <c r="CK4" s="44" t="s">
        <v>373</v>
      </c>
      <c r="CL4" s="44" t="s">
        <v>236</v>
      </c>
      <c r="CM4" s="44" t="s">
        <v>237</v>
      </c>
      <c r="CN4" s="44" t="s">
        <v>232</v>
      </c>
      <c r="CO4" s="44" t="s">
        <v>234</v>
      </c>
      <c r="CP4" s="44" t="s">
        <v>235</v>
      </c>
      <c r="CQ4" s="44" t="s">
        <v>374</v>
      </c>
      <c r="CR4" s="44" t="s">
        <v>372</v>
      </c>
      <c r="CS4" s="44" t="s">
        <v>238</v>
      </c>
      <c r="CT4" s="44" t="s">
        <v>239</v>
      </c>
    </row>
    <row r="5" spans="1:98" x14ac:dyDescent="0.2">
      <c r="A5" s="18">
        <v>4</v>
      </c>
      <c r="B5" s="14">
        <v>46</v>
      </c>
      <c r="C5" s="18" t="s">
        <v>54</v>
      </c>
      <c r="D5" s="22">
        <v>10236210219</v>
      </c>
      <c r="E5" s="18">
        <v>2</v>
      </c>
      <c r="F5" s="18" t="s">
        <v>86</v>
      </c>
      <c r="G5" s="18" t="s">
        <v>38</v>
      </c>
      <c r="H5" s="18" t="s">
        <v>39</v>
      </c>
      <c r="I5" s="18" t="s">
        <v>40</v>
      </c>
      <c r="J5" s="18" t="s">
        <v>41</v>
      </c>
      <c r="K5" s="9">
        <f>_xlfn.XLOOKUP($D5,Prev_Month_Download!$I$3:$I$30,Prev_Month_Download!U$3:U$30)</f>
        <v>12</v>
      </c>
      <c r="L5" s="9">
        <f>_xlfn.XLOOKUP($D5,Prev_Month_Download!$I$3:$I$30,Prev_Month_Download!V$3:V$30)</f>
        <v>65</v>
      </c>
      <c r="M5" s="9">
        <f>_xlfn.XLOOKUP($D5,Prev_Month_Download!$I$3:$I$30,Prev_Month_Download!W$3:W$30)</f>
        <v>87</v>
      </c>
      <c r="N5" s="9">
        <f>_xlfn.XLOOKUP($D5,Prev_Month_Download!$I$3:$I$30,Prev_Month_Download!X$3:X$30)</f>
        <v>12</v>
      </c>
      <c r="O5" s="9">
        <f>_xlfn.XLOOKUP($D5,Prev_Month_Download!$I$3:$I$30,Prev_Month_Download!Y$3:Y$30)</f>
        <v>12</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17</v>
      </c>
      <c r="Z5">
        <f>_xlfn.XLOOKUP($D5,Prev_Month_Download!$I$3:$I$30,Prev_Month_Download!AX$3:AX$30)</f>
        <v>0</v>
      </c>
      <c r="AA5">
        <f>_xlfn.XLOOKUP($D5,Prev_Month_Download!$I$3:$I$30,Prev_Month_Download!AY$3:AY$30)</f>
        <v>0</v>
      </c>
      <c r="AB5">
        <f>_xlfn.XLOOKUP($D5,Prev_Month_Download!$I$3:$I$30,Prev_Month_Download!AZ$3:AZ$30)</f>
        <v>3</v>
      </c>
      <c r="AC5">
        <f>_xlfn.XLOOKUP($D5,Prev_Month_Download!$I$3:$I$30,Prev_Month_Download!BA$3:BA$30)</f>
        <v>20</v>
      </c>
      <c r="AD5">
        <f>_xlfn.XLOOKUP($D5,Prev_Month_Download!$I$3:$I$30,Prev_Month_Download!BB$3:BB$30)</f>
        <v>0</v>
      </c>
      <c r="AE5">
        <f>_xlfn.XLOOKUP($D5,Prev_Month_Download!$I$3:$I$30,Prev_Month_Download!BC$3:BC$30)</f>
        <v>16</v>
      </c>
      <c r="AF5">
        <f>_xlfn.XLOOKUP($D5,Prev_Month_Download!$I$3:$I$30,Prev_Month_Download!BD$3:BD$30)</f>
        <v>0</v>
      </c>
      <c r="AG5">
        <f>_xlfn.XLOOKUP($D5,Prev_Month_Download!$I$3:$I$30,Prev_Month_Download!BE$3:BE$30)</f>
        <v>0</v>
      </c>
      <c r="AH5">
        <f>_xlfn.XLOOKUP($D5,Prev_Month_Download!$I$3:$I$30,Prev_Month_Download!BF$3:BF$30)</f>
        <v>4</v>
      </c>
      <c r="AI5">
        <f>_xlfn.XLOOKUP($D5,Prev_Month_Download!$I$3:$I$30,Prev_Month_Download!BG$3:BG$30)</f>
        <v>20</v>
      </c>
      <c r="AJ5">
        <f>_xlfn.XLOOKUP($D5,Prev_Month_Download!$I$3:$I$30,Prev_Month_Download!BH$3:BH$30)</f>
        <v>0</v>
      </c>
      <c r="AK5">
        <f>_xlfn.XLOOKUP($D5,Prev_Month_Download!$I$3:$I$30,Prev_Month_Download!BI$3:BI$30)</f>
        <v>16</v>
      </c>
      <c r="AL5">
        <f>_xlfn.XLOOKUP($D5,Prev_Month_Download!$I$3:$I$30,Prev_Month_Download!BJ$3:BJ$30)</f>
        <v>0</v>
      </c>
      <c r="AM5">
        <f>_xlfn.XLOOKUP($D5,Prev_Month_Download!$I$3:$I$30,Prev_Month_Download!BK$3:BK$30)</f>
        <v>0</v>
      </c>
      <c r="AN5">
        <f>_xlfn.XLOOKUP($D5,Prev_Month_Download!$I$3:$I$30,Prev_Month_Download!BL$3:BL$30)</f>
        <v>6</v>
      </c>
      <c r="AO5">
        <f>_xlfn.XLOOKUP($D5,Prev_Month_Download!$I$3:$I$30,Prev_Month_Download!BM$3:BM$30)</f>
        <v>22</v>
      </c>
      <c r="AP5">
        <f>_xlfn.XLOOKUP($D5,Prev_Month_Download!$I$3:$I$30,Prev_Month_Download!BN$3:BN$30)</f>
        <v>0</v>
      </c>
      <c r="AQ5">
        <f>_xlfn.XLOOKUP($D5,Prev_Month_Download!$I$3:$I$30,Prev_Month_Download!BO$3:BO$30)</f>
        <v>12</v>
      </c>
      <c r="AR5">
        <f>_xlfn.XLOOKUP($D5,Prev_Month_Download!$I$3:$I$30,Prev_Month_Download!BP$3:BP$30)</f>
        <v>0</v>
      </c>
      <c r="AS5">
        <f>_xlfn.XLOOKUP($D5,Prev_Month_Download!$I$3:$I$30,Prev_Month_Download!BQ$3:BQ$30)</f>
        <v>0</v>
      </c>
      <c r="AT5">
        <f>_xlfn.XLOOKUP($D5,Prev_Month_Download!$I$3:$I$30,Prev_Month_Download!BR$3:BR$30)</f>
        <v>6</v>
      </c>
      <c r="AU5">
        <f>_xlfn.XLOOKUP($D5,Prev_Month_Download!$I$3:$I$30,Prev_Month_Download!BS$3:BS$30)</f>
        <v>18</v>
      </c>
      <c r="AV5">
        <f>_xlfn.XLOOKUP($D5,Prev_Month_Download!$I$3:$I$30,Prev_Month_Download!BT$3:BT$30)</f>
        <v>0</v>
      </c>
      <c r="AW5">
        <f>_xlfn.XLOOKUP($D5,Prev_Month_Download!$I$3:$I$30,Prev_Month_Download!BU$3:BU$30)</f>
        <v>7</v>
      </c>
      <c r="AX5">
        <f>_xlfn.XLOOKUP($D5,Prev_Month_Download!$I$3:$I$30,Prev_Month_Download!BV$3:BV$30)</f>
        <v>0</v>
      </c>
      <c r="AY5">
        <f>_xlfn.XLOOKUP($D5,Prev_Month_Download!$I$3:$I$30,Prev_Month_Download!BW$3:BW$30)</f>
        <v>1</v>
      </c>
      <c r="AZ5">
        <f>_xlfn.XLOOKUP($D5,Prev_Month_Download!$I$3:$I$30,Prev_Month_Download!BX$3:BX$30)</f>
        <v>0</v>
      </c>
      <c r="BA5">
        <f>_xlfn.XLOOKUP($D5,Prev_Month_Download!$I$3:$I$30,Prev_Month_Download!BY$3:BY$30)</f>
        <v>8</v>
      </c>
      <c r="BB5">
        <f>_xlfn.XLOOKUP($D5,Prev_Month_Download!$I$3:$I$30,Prev_Month_Download!BZ$3:BZ$30)</f>
        <v>0</v>
      </c>
      <c r="BC5">
        <f>_xlfn.XLOOKUP($D5,Prev_Month_Download!$I$3:$I$30,Prev_Month_Download!CA$3:CA$30)</f>
        <v>6</v>
      </c>
      <c r="BD5">
        <f>_xlfn.XLOOKUP($D5,Prev_Month_Download!$I$3:$I$30,Prev_Month_Download!CB$3:CB$30)</f>
        <v>0</v>
      </c>
      <c r="BE5">
        <f>_xlfn.XLOOKUP($D5,Prev_Month_Download!$I$3:$I$30,Prev_Month_Download!CC$3:CC$30)</f>
        <v>0</v>
      </c>
      <c r="BF5">
        <f>_xlfn.XLOOKUP($D5,Prev_Month_Download!$I$3:$I$30,Prev_Month_Download!CD$3:CD$30)</f>
        <v>2</v>
      </c>
      <c r="BG5">
        <f>_xlfn.XLOOKUP($D5,Prev_Month_Download!$I$3:$I$30,Prev_Month_Download!CE$3:CE$30)</f>
        <v>8</v>
      </c>
      <c r="BH5">
        <f>_xlfn.XLOOKUP($D5,Prev_Month_Download!$I$3:$I$30,Prev_Month_Download!CF$3:CF$30)</f>
        <v>0</v>
      </c>
      <c r="BI5">
        <f>_xlfn.XLOOKUP($D5,Prev_Month_Download!$I$3:$I$30,Prev_Month_Download!CG$3:CG$30)</f>
        <v>16</v>
      </c>
      <c r="BJ5">
        <f>_xlfn.XLOOKUP($D5,Prev_Month_Download!$I$3:$I$30,Prev_Month_Download!CH$3:CH$30)</f>
        <v>0</v>
      </c>
      <c r="BK5">
        <f>_xlfn.XLOOKUP($D5,Prev_Month_Download!$I$3:$I$30,Prev_Month_Download!CI$3:CI$30)</f>
        <v>0</v>
      </c>
      <c r="BL5">
        <f>_xlfn.XLOOKUP($D5,Prev_Month_Download!$I$3:$I$30,Prev_Month_Download!CJ$3:CJ$30)</f>
        <v>6</v>
      </c>
      <c r="BM5">
        <f>_xlfn.XLOOKUP($D5,Prev_Month_Download!$I$3:$I$30,Prev_Month_Download!CK$3:CK$30)</f>
        <v>22</v>
      </c>
      <c r="BN5">
        <f>_xlfn.XLOOKUP($D5,Prev_Month_Download!$I$3:$I$30,Prev_Month_Download!CL$3:CL$30)</f>
        <v>0</v>
      </c>
      <c r="BO5">
        <f>_xlfn.XLOOKUP($D5,Prev_Month_Download!$I$3:$I$30,Prev_Month_Download!CM$3:CM$30)</f>
        <v>12</v>
      </c>
      <c r="BP5">
        <f>_xlfn.XLOOKUP($D5,Prev_Month_Download!$I$3:$I$30,Prev_Month_Download!CN$3:CN$30)</f>
        <v>0</v>
      </c>
      <c r="BQ5">
        <f>_xlfn.XLOOKUP($D5,Prev_Month_Download!$I$3:$I$30,Prev_Month_Download!CO$3:CO$30)</f>
        <v>0</v>
      </c>
      <c r="BR5">
        <f>_xlfn.XLOOKUP($D5,Prev_Month_Download!$I$3:$I$30,Prev_Month_Download!CP$3:CP$30)</f>
        <v>6</v>
      </c>
      <c r="BS5">
        <f>_xlfn.XLOOKUP($D5,Prev_Month_Download!$I$3:$I$30,Prev_Month_Download!CQ$3:CQ$30)</f>
        <v>18</v>
      </c>
      <c r="BT5">
        <f>_xlfn.XLOOKUP($D5,Prev_Month_Download!$I$3:$I$30,Prev_Month_Download!CR$3:CR$30)</f>
        <v>0</v>
      </c>
      <c r="BU5">
        <f>_xlfn.XLOOKUP($D5,Prev_Month_Download!$I$3:$I$30,Prev_Month_Download!CS$3:CS$30)</f>
        <v>5</v>
      </c>
      <c r="BV5">
        <f>_xlfn.XLOOKUP($D5,Prev_Month_Download!$I$3:$I$30,Prev_Month_Download!CT$3:CT$30)</f>
        <v>7</v>
      </c>
      <c r="BW5">
        <f>_xlfn.XLOOKUP($D5,Prev_Month_Download!$I$3:$I$30,Prev_Month_Download!CU$3:CU$30)</f>
        <v>2</v>
      </c>
      <c r="BX5">
        <f>_xlfn.XLOOKUP($D5,Prev_Month_Download!$I$3:$I$30,Prev_Month_Download!CV$3:CV$30)</f>
        <v>5</v>
      </c>
      <c r="BY5">
        <f>_xlfn.XLOOKUP($D5,Prev_Month_Download!$I$3:$I$30,Prev_Month_Download!CW$3:CW$30)</f>
        <v>3</v>
      </c>
      <c r="BZ5">
        <f>_xlfn.XLOOKUP($D5,Prev_Month_Download!$I$3:$I$30,Prev_Month_Download!CX$3:CX$30)</f>
        <v>0</v>
      </c>
      <c r="CA5">
        <f>_xlfn.XLOOKUP($D5,Prev_Month_Download!$I$3:$I$30,Prev_Month_Download!CY$3:CY$30)</f>
        <v>0</v>
      </c>
      <c r="CB5">
        <f>_xlfn.XLOOKUP($D5,Prev_Month_Download!$I$3:$I$30,Prev_Month_Download!CZ$3:CZ$30)</f>
        <v>9</v>
      </c>
      <c r="CC5">
        <f>_xlfn.XLOOKUP($D5,Prev_Month_Download!$I$3:$I$30,Prev_Month_Download!DA$3:DA$30)</f>
        <v>0</v>
      </c>
      <c r="CD5">
        <f>_xlfn.XLOOKUP($D5,Prev_Month_Download!$I$3:$I$30,Prev_Month_Download!DB$3:DB$30)</f>
        <v>0</v>
      </c>
      <c r="CE5">
        <f>_xlfn.XLOOKUP($D5,Prev_Month_Download!$I$3:$I$30,Prev_Month_Download!DC$3:DC$30)</f>
        <v>0</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23</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13</v>
      </c>
      <c r="CS5" s="23">
        <f>_xlfn.XLOOKUP($D5,Prev_Month_Download!$I$3:$I$30,Prev_Month_Download!AU$3:AU$30)</f>
        <v>40</v>
      </c>
      <c r="CT5" s="23">
        <f>_xlfn.XLOOKUP($D5,Prev_Month_Download!$I$3:$I$30,Prev_Month_Download!AV$3:AV$30)</f>
        <v>0</v>
      </c>
    </row>
    <row r="6" spans="1:98" x14ac:dyDescent="0.2">
      <c r="A6" s="18">
        <v>8</v>
      </c>
      <c r="B6" s="14">
        <v>45</v>
      </c>
      <c r="C6" s="18" t="s">
        <v>57</v>
      </c>
      <c r="D6" s="22">
        <v>10236210218</v>
      </c>
      <c r="E6" s="18">
        <v>2</v>
      </c>
      <c r="F6" s="18" t="s">
        <v>86</v>
      </c>
      <c r="G6" s="18" t="s">
        <v>38</v>
      </c>
      <c r="H6" s="18" t="s">
        <v>39</v>
      </c>
      <c r="I6" s="18" t="s">
        <v>40</v>
      </c>
      <c r="J6" s="18" t="s">
        <v>47</v>
      </c>
      <c r="K6" s="9">
        <f>_xlfn.XLOOKUP($D6,Prev_Month_Download!$I$3:$I$30,Prev_Month_Download!U$3:U$30)</f>
        <v>11</v>
      </c>
      <c r="L6" s="9">
        <f>_xlfn.XLOOKUP($D6,Prev_Month_Download!$I$3:$I$30,Prev_Month_Download!V$3:V$30)</f>
        <v>52</v>
      </c>
      <c r="M6" s="9">
        <f>_xlfn.XLOOKUP($D6,Prev_Month_Download!$I$3:$I$30,Prev_Month_Download!W$3:W$30)</f>
        <v>92</v>
      </c>
      <c r="N6" s="9">
        <f>_xlfn.XLOOKUP($D6,Prev_Month_Download!$I$3:$I$30,Prev_Month_Download!X$3:X$30)</f>
        <v>10</v>
      </c>
      <c r="O6" s="9">
        <f>_xlfn.XLOOKUP($D6,Prev_Month_Download!$I$3:$I$30,Prev_Month_Download!Y$3:Y$30)</f>
        <v>11</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11" t="s">
        <v>42</v>
      </c>
      <c r="Y6">
        <f>_xlfn.XLOOKUP($D6,Prev_Month_Download!$I$3:$I$30,Prev_Month_Download!AW$3:AW$30)</f>
        <v>18</v>
      </c>
      <c r="Z6">
        <f>_xlfn.XLOOKUP($D6,Prev_Month_Download!$I$3:$I$30,Prev_Month_Download!AX$3:AX$30)</f>
        <v>0</v>
      </c>
      <c r="AA6">
        <f>_xlfn.XLOOKUP($D6,Prev_Month_Download!$I$3:$I$30,Prev_Month_Download!AY$3:AY$30)</f>
        <v>2</v>
      </c>
      <c r="AB6">
        <f>_xlfn.XLOOKUP($D6,Prev_Month_Download!$I$3:$I$30,Prev_Month_Download!AZ$3:AZ$30)</f>
        <v>0</v>
      </c>
      <c r="AC6">
        <f>_xlfn.XLOOKUP($D6,Prev_Month_Download!$I$3:$I$30,Prev_Month_Download!BA$3:BA$30)</f>
        <v>20</v>
      </c>
      <c r="AD6">
        <f>_xlfn.XLOOKUP($D6,Prev_Month_Download!$I$3:$I$30,Prev_Month_Download!BB$3:BB$30)</f>
        <v>0</v>
      </c>
      <c r="AE6">
        <f>_xlfn.XLOOKUP($D6,Prev_Month_Download!$I$3:$I$30,Prev_Month_Download!BC$3:BC$30)</f>
        <v>19</v>
      </c>
      <c r="AF6">
        <f>_xlfn.XLOOKUP($D6,Prev_Month_Download!$I$3:$I$30,Prev_Month_Download!BD$3:BD$30)</f>
        <v>0</v>
      </c>
      <c r="AG6">
        <f>_xlfn.XLOOKUP($D6,Prev_Month_Download!$I$3:$I$30,Prev_Month_Download!BE$3:BE$30)</f>
        <v>1</v>
      </c>
      <c r="AH6">
        <f>_xlfn.XLOOKUP($D6,Prev_Month_Download!$I$3:$I$30,Prev_Month_Download!BF$3:BF$30)</f>
        <v>0</v>
      </c>
      <c r="AI6">
        <f>_xlfn.XLOOKUP($D6,Prev_Month_Download!$I$3:$I$30,Prev_Month_Download!BG$3:BG$30)</f>
        <v>20</v>
      </c>
      <c r="AJ6">
        <f>_xlfn.XLOOKUP($D6,Prev_Month_Download!$I$3:$I$30,Prev_Month_Download!BH$3:BH$30)</f>
        <v>0</v>
      </c>
      <c r="AK6">
        <f>_xlfn.XLOOKUP($D6,Prev_Month_Download!$I$3:$I$30,Prev_Month_Download!BI$3:BI$30)</f>
        <v>12</v>
      </c>
      <c r="AL6">
        <f>_xlfn.XLOOKUP($D6,Prev_Month_Download!$I$3:$I$30,Prev_Month_Download!BJ$3:BJ$30)</f>
        <v>0</v>
      </c>
      <c r="AM6">
        <f>_xlfn.XLOOKUP($D6,Prev_Month_Download!$I$3:$I$30,Prev_Month_Download!BK$3:BK$30)</f>
        <v>3</v>
      </c>
      <c r="AN6">
        <f>_xlfn.XLOOKUP($D6,Prev_Month_Download!$I$3:$I$30,Prev_Month_Download!BL$3:BL$30)</f>
        <v>0</v>
      </c>
      <c r="AO6">
        <f>_xlfn.XLOOKUP($D6,Prev_Month_Download!$I$3:$I$30,Prev_Month_Download!BM$3:BM$30)</f>
        <v>15</v>
      </c>
      <c r="AP6">
        <f>_xlfn.XLOOKUP($D6,Prev_Month_Download!$I$3:$I$30,Prev_Month_Download!BN$3:BN$30)</f>
        <v>0</v>
      </c>
      <c r="AQ6">
        <f>_xlfn.XLOOKUP($D6,Prev_Month_Download!$I$3:$I$30,Prev_Month_Download!BO$3:BO$30)</f>
        <v>22</v>
      </c>
      <c r="AR6">
        <f>_xlfn.XLOOKUP($D6,Prev_Month_Download!$I$3:$I$30,Prev_Month_Download!BP$3:BP$30)</f>
        <v>0</v>
      </c>
      <c r="AS6">
        <f>_xlfn.XLOOKUP($D6,Prev_Month_Download!$I$3:$I$30,Prev_Month_Download!BQ$3:BQ$30)</f>
        <v>3</v>
      </c>
      <c r="AT6">
        <f>_xlfn.XLOOKUP($D6,Prev_Month_Download!$I$3:$I$30,Prev_Month_Download!BR$3:BR$30)</f>
        <v>0</v>
      </c>
      <c r="AU6">
        <f>_xlfn.XLOOKUP($D6,Prev_Month_Download!$I$3:$I$30,Prev_Month_Download!BS$3:BS$30)</f>
        <v>25</v>
      </c>
      <c r="AV6">
        <f>_xlfn.XLOOKUP($D6,Prev_Month_Download!$I$3:$I$30,Prev_Month_Download!BT$3:BT$30)</f>
        <v>0</v>
      </c>
      <c r="AW6">
        <f>_xlfn.XLOOKUP($D6,Prev_Month_Download!$I$3:$I$30,Prev_Month_Download!BU$3:BU$30)</f>
        <v>6</v>
      </c>
      <c r="AX6">
        <f>_xlfn.XLOOKUP($D6,Prev_Month_Download!$I$3:$I$30,Prev_Month_Download!BV$3:BV$30)</f>
        <v>0</v>
      </c>
      <c r="AY6">
        <f>_xlfn.XLOOKUP($D6,Prev_Month_Download!$I$3:$I$30,Prev_Month_Download!BW$3:BW$30)</f>
        <v>2</v>
      </c>
      <c r="AZ6">
        <f>_xlfn.XLOOKUP($D6,Prev_Month_Download!$I$3:$I$30,Prev_Month_Download!BX$3:BX$30)</f>
        <v>0</v>
      </c>
      <c r="BA6">
        <f>_xlfn.XLOOKUP($D6,Prev_Month_Download!$I$3:$I$30,Prev_Month_Download!BY$3:BY$30)</f>
        <v>8</v>
      </c>
      <c r="BB6">
        <f>_xlfn.XLOOKUP($D6,Prev_Month_Download!$I$3:$I$30,Prev_Month_Download!BZ$3:BZ$30)</f>
        <v>0</v>
      </c>
      <c r="BC6">
        <f>_xlfn.XLOOKUP($D6,Prev_Month_Download!$I$3:$I$30,Prev_Month_Download!CA$3:CA$30)</f>
        <v>4</v>
      </c>
      <c r="BD6">
        <f>_xlfn.XLOOKUP($D6,Prev_Month_Download!$I$3:$I$30,Prev_Month_Download!CB$3:CB$30)</f>
        <v>0</v>
      </c>
      <c r="BE6">
        <f>_xlfn.XLOOKUP($D6,Prev_Month_Download!$I$3:$I$30,Prev_Month_Download!CC$3:CC$30)</f>
        <v>4</v>
      </c>
      <c r="BF6">
        <f>_xlfn.XLOOKUP($D6,Prev_Month_Download!$I$3:$I$30,Prev_Month_Download!CD$3:CD$30)</f>
        <v>0</v>
      </c>
      <c r="BG6">
        <f>_xlfn.XLOOKUP($D6,Prev_Month_Download!$I$3:$I$30,Prev_Month_Download!CE$3:CE$30)</f>
        <v>8</v>
      </c>
      <c r="BH6">
        <f>_xlfn.XLOOKUP($D6,Prev_Month_Download!$I$3:$I$30,Prev_Month_Download!CF$3:CF$30)</f>
        <v>0</v>
      </c>
      <c r="BI6">
        <f>_xlfn.XLOOKUP($D6,Prev_Month_Download!$I$3:$I$30,Prev_Month_Download!CG$3:CG$30)</f>
        <v>12</v>
      </c>
      <c r="BJ6">
        <f>_xlfn.XLOOKUP($D6,Prev_Month_Download!$I$3:$I$30,Prev_Month_Download!CH$3:CH$30)</f>
        <v>0</v>
      </c>
      <c r="BK6">
        <f>_xlfn.XLOOKUP($D6,Prev_Month_Download!$I$3:$I$30,Prev_Month_Download!CI$3:CI$30)</f>
        <v>3</v>
      </c>
      <c r="BL6">
        <f>_xlfn.XLOOKUP($D6,Prev_Month_Download!$I$3:$I$30,Prev_Month_Download!CJ$3:CJ$30)</f>
        <v>0</v>
      </c>
      <c r="BM6">
        <f>_xlfn.XLOOKUP($D6,Prev_Month_Download!$I$3:$I$30,Prev_Month_Download!CK$3:CK$30)</f>
        <v>15</v>
      </c>
      <c r="BN6">
        <f>_xlfn.XLOOKUP($D6,Prev_Month_Download!$I$3:$I$30,Prev_Month_Download!CL$3:CL$30)</f>
        <v>0</v>
      </c>
      <c r="BO6">
        <f>_xlfn.XLOOKUP($D6,Prev_Month_Download!$I$3:$I$30,Prev_Month_Download!CM$3:CM$30)</f>
        <v>22</v>
      </c>
      <c r="BP6">
        <f>_xlfn.XLOOKUP($D6,Prev_Month_Download!$I$3:$I$30,Prev_Month_Download!CN$3:CN$30)</f>
        <v>0</v>
      </c>
      <c r="BQ6">
        <f>_xlfn.XLOOKUP($D6,Prev_Month_Download!$I$3:$I$30,Prev_Month_Download!CO$3:CO$30)</f>
        <v>3</v>
      </c>
      <c r="BR6">
        <f>_xlfn.XLOOKUP($D6,Prev_Month_Download!$I$3:$I$30,Prev_Month_Download!CP$3:CP$30)</f>
        <v>0</v>
      </c>
      <c r="BS6">
        <f>_xlfn.XLOOKUP($D6,Prev_Month_Download!$I$3:$I$30,Prev_Month_Download!CQ$3:CQ$30)</f>
        <v>25</v>
      </c>
      <c r="BT6">
        <f>_xlfn.XLOOKUP($D6,Prev_Month_Download!$I$3:$I$30,Prev_Month_Download!CR$3:CR$30)</f>
        <v>0</v>
      </c>
      <c r="BU6">
        <f>_xlfn.XLOOKUP($D6,Prev_Month_Download!$I$3:$I$30,Prev_Month_Download!CS$3:CS$30)</f>
        <v>2</v>
      </c>
      <c r="BV6">
        <f>_xlfn.XLOOKUP($D6,Prev_Month_Download!$I$3:$I$30,Prev_Month_Download!CT$3:CT$30)</f>
        <v>4</v>
      </c>
      <c r="BW6">
        <f>_xlfn.XLOOKUP($D6,Prev_Month_Download!$I$3:$I$30,Prev_Month_Download!CU$3:CU$30)</f>
        <v>1</v>
      </c>
      <c r="BX6">
        <f>_xlfn.XLOOKUP($D6,Prev_Month_Download!$I$3:$I$30,Prev_Month_Download!CV$3:CV$30)</f>
        <v>10</v>
      </c>
      <c r="BY6">
        <f>_xlfn.XLOOKUP($D6,Prev_Month_Download!$I$3:$I$30,Prev_Month_Download!CW$3:CW$30)</f>
        <v>2</v>
      </c>
      <c r="BZ6">
        <f>_xlfn.XLOOKUP($D6,Prev_Month_Download!$I$3:$I$30,Prev_Month_Download!CX$3:CX$30)</f>
        <v>1</v>
      </c>
      <c r="CA6">
        <f>_xlfn.XLOOKUP($D6,Prev_Month_Download!$I$3:$I$30,Prev_Month_Download!CY$3:CY$30)</f>
        <v>7</v>
      </c>
      <c r="CB6">
        <f>_xlfn.XLOOKUP($D6,Prev_Month_Download!$I$3:$I$30,Prev_Month_Download!CZ$3:CZ$30)</f>
        <v>2</v>
      </c>
      <c r="CC6">
        <f>_xlfn.XLOOKUP($D6,Prev_Month_Download!$I$3:$I$30,Prev_Month_Download!DA$3:DA$30)</f>
        <v>0</v>
      </c>
      <c r="CD6">
        <f>_xlfn.XLOOKUP($D6,Prev_Month_Download!$I$3:$I$30,Prev_Month_Download!DB$3:DB$30)</f>
        <v>0</v>
      </c>
      <c r="CE6">
        <f>_xlfn.XLOOKUP($D6,Prev_Month_Download!$I$3:$I$30,Prev_Month_Download!DC$3:DC$30)</f>
        <v>4</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22</v>
      </c>
      <c r="CK6" s="23" t="str">
        <f>_xlfn.XLOOKUP($D6,Prev_Month_Download!$I$3:$I$30,Prev_Month_Download!AM$3:AM$30)</f>
        <v>No</v>
      </c>
      <c r="CL6" s="23" t="str">
        <f>_xlfn.XLOOKUP($D6,Prev_Month_Download!$I$3:$I$30,Prev_Month_Download!AN$3:AN$30)</f>
        <v>Other</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17</v>
      </c>
      <c r="CS6" s="23">
        <f>_xlfn.XLOOKUP($D6,Prev_Month_Download!$I$3:$I$30,Prev_Month_Download!AU$3:AU$30)</f>
        <v>40</v>
      </c>
      <c r="CT6" s="23">
        <f>_xlfn.XLOOKUP($D6,Prev_Month_Download!$I$3:$I$30,Prev_Month_Download!AV$3:AV$30)</f>
        <v>0</v>
      </c>
    </row>
    <row r="7" spans="1:98" x14ac:dyDescent="0.2">
      <c r="A7" s="18">
        <v>6</v>
      </c>
      <c r="B7" s="14">
        <v>108</v>
      </c>
      <c r="C7" s="18" t="s">
        <v>136</v>
      </c>
      <c r="D7" s="22">
        <v>10236210225</v>
      </c>
      <c r="E7" s="18">
        <v>2</v>
      </c>
      <c r="F7" s="18" t="s">
        <v>86</v>
      </c>
      <c r="G7" s="18" t="s">
        <v>38</v>
      </c>
      <c r="H7" s="18" t="s">
        <v>39</v>
      </c>
      <c r="I7" s="18" t="s">
        <v>40</v>
      </c>
      <c r="J7" s="18" t="s">
        <v>47</v>
      </c>
      <c r="K7" s="9">
        <f>_xlfn.XLOOKUP($D7,Prev_Month_Download!$I$3:$I$30,Prev_Month_Download!U$3:U$30)</f>
        <v>14</v>
      </c>
      <c r="L7" s="9">
        <f>_xlfn.XLOOKUP($D7,Prev_Month_Download!$I$3:$I$30,Prev_Month_Download!V$3:V$30)</f>
        <v>58</v>
      </c>
      <c r="M7" s="9">
        <f>_xlfn.XLOOKUP($D7,Prev_Month_Download!$I$3:$I$30,Prev_Month_Download!W$3:W$30)</f>
        <v>74</v>
      </c>
      <c r="N7" s="9">
        <f>_xlfn.XLOOKUP($D7,Prev_Month_Download!$I$3:$I$30,Prev_Month_Download!X$3:X$30)</f>
        <v>12</v>
      </c>
      <c r="O7" s="9">
        <f>_xlfn.XLOOKUP($D7,Prev_Month_Download!$I$3:$I$30,Prev_Month_Download!Y$3:Y$30)</f>
        <v>14</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43</v>
      </c>
      <c r="W7" s="11" t="s">
        <v>198</v>
      </c>
      <c r="X7" s="11" t="s">
        <v>43</v>
      </c>
      <c r="Y7">
        <f>_xlfn.XLOOKUP($D7,Prev_Month_Download!$I$3:$I$30,Prev_Month_Download!AW$3:AW$30)</f>
        <v>12</v>
      </c>
      <c r="Z7">
        <f>_xlfn.XLOOKUP($D7,Prev_Month_Download!$I$3:$I$30,Prev_Month_Download!AX$3:AX$30)</f>
        <v>0</v>
      </c>
      <c r="AA7">
        <f>_xlfn.XLOOKUP($D7,Prev_Month_Download!$I$3:$I$30,Prev_Month_Download!AY$3:AY$30)</f>
        <v>0</v>
      </c>
      <c r="AB7">
        <f>_xlfn.XLOOKUP($D7,Prev_Month_Download!$I$3:$I$30,Prev_Month_Download!AZ$3:AZ$30)</f>
        <v>0</v>
      </c>
      <c r="AC7">
        <f>_xlfn.XLOOKUP($D7,Prev_Month_Download!$I$3:$I$30,Prev_Month_Download!BA$3:BA$30)</f>
        <v>12</v>
      </c>
      <c r="AD7">
        <f>_xlfn.XLOOKUP($D7,Prev_Month_Download!$I$3:$I$30,Prev_Month_Download!BB$3:BB$30)</f>
        <v>0</v>
      </c>
      <c r="AE7">
        <f>_xlfn.XLOOKUP($D7,Prev_Month_Download!$I$3:$I$30,Prev_Month_Download!BC$3:BC$30)</f>
        <v>28</v>
      </c>
      <c r="AF7">
        <f>_xlfn.XLOOKUP($D7,Prev_Month_Download!$I$3:$I$30,Prev_Month_Download!BD$3:BD$30)</f>
        <v>0</v>
      </c>
      <c r="AG7">
        <f>_xlfn.XLOOKUP($D7,Prev_Month_Download!$I$3:$I$30,Prev_Month_Download!BE$3:BE$30)</f>
        <v>0</v>
      </c>
      <c r="AH7">
        <f>_xlfn.XLOOKUP($D7,Prev_Month_Download!$I$3:$I$30,Prev_Month_Download!BF$3:BF$30)</f>
        <v>0</v>
      </c>
      <c r="AI7">
        <f>_xlfn.XLOOKUP($D7,Prev_Month_Download!$I$3:$I$30,Prev_Month_Download!BG$3:BG$30)</f>
        <v>28</v>
      </c>
      <c r="AJ7">
        <f>_xlfn.XLOOKUP($D7,Prev_Month_Download!$I$3:$I$30,Prev_Month_Download!BH$3:BH$30)</f>
        <v>0</v>
      </c>
      <c r="AK7">
        <f>_xlfn.XLOOKUP($D7,Prev_Month_Download!$I$3:$I$30,Prev_Month_Download!BI$3:BI$30)</f>
        <v>26</v>
      </c>
      <c r="AL7">
        <f>_xlfn.XLOOKUP($D7,Prev_Month_Download!$I$3:$I$30,Prev_Month_Download!BJ$3:BJ$30)</f>
        <v>0</v>
      </c>
      <c r="AM7">
        <f>_xlfn.XLOOKUP($D7,Prev_Month_Download!$I$3:$I$30,Prev_Month_Download!BK$3:BK$30)</f>
        <v>0</v>
      </c>
      <c r="AN7">
        <f>_xlfn.XLOOKUP($D7,Prev_Month_Download!$I$3:$I$30,Prev_Month_Download!BL$3:BL$30)</f>
        <v>0</v>
      </c>
      <c r="AO7">
        <f>_xlfn.XLOOKUP($D7,Prev_Month_Download!$I$3:$I$30,Prev_Month_Download!BM$3:BM$30)</f>
        <v>26</v>
      </c>
      <c r="AP7">
        <f>_xlfn.XLOOKUP($D7,Prev_Month_Download!$I$3:$I$30,Prev_Month_Download!BN$3:BN$30)</f>
        <v>0</v>
      </c>
      <c r="AQ7">
        <f>_xlfn.XLOOKUP($D7,Prev_Month_Download!$I$3:$I$30,Prev_Month_Download!BO$3:BO$30)</f>
        <v>14</v>
      </c>
      <c r="AR7">
        <f>_xlfn.XLOOKUP($D7,Prev_Month_Download!$I$3:$I$30,Prev_Month_Download!BP$3:BP$30)</f>
        <v>0</v>
      </c>
      <c r="AS7">
        <f>_xlfn.XLOOKUP($D7,Prev_Month_Download!$I$3:$I$30,Prev_Month_Download!BQ$3:BQ$30)</f>
        <v>0</v>
      </c>
      <c r="AT7">
        <f>_xlfn.XLOOKUP($D7,Prev_Month_Download!$I$3:$I$30,Prev_Month_Download!BR$3:BR$30)</f>
        <v>0</v>
      </c>
      <c r="AU7">
        <f>_xlfn.XLOOKUP($D7,Prev_Month_Download!$I$3:$I$30,Prev_Month_Download!BS$3:BS$30)</f>
        <v>14</v>
      </c>
      <c r="AV7">
        <f>_xlfn.XLOOKUP($D7,Prev_Month_Download!$I$3:$I$30,Prev_Month_Download!BT$3:BT$30)</f>
        <v>0</v>
      </c>
      <c r="AW7">
        <f>_xlfn.XLOOKUP($D7,Prev_Month_Download!$I$3:$I$30,Prev_Month_Download!BU$3:BU$30)</f>
        <v>8</v>
      </c>
      <c r="AX7">
        <f>_xlfn.XLOOKUP($D7,Prev_Month_Download!$I$3:$I$30,Prev_Month_Download!BV$3:BV$30)</f>
        <v>0</v>
      </c>
      <c r="AY7">
        <f>_xlfn.XLOOKUP($D7,Prev_Month_Download!$I$3:$I$30,Prev_Month_Download!BW$3:BW$30)</f>
        <v>0</v>
      </c>
      <c r="AZ7">
        <f>_xlfn.XLOOKUP($D7,Prev_Month_Download!$I$3:$I$30,Prev_Month_Download!BX$3:BX$30)</f>
        <v>0</v>
      </c>
      <c r="BA7">
        <f>_xlfn.XLOOKUP($D7,Prev_Month_Download!$I$3:$I$30,Prev_Month_Download!BY$3:BY$30)</f>
        <v>8</v>
      </c>
      <c r="BB7">
        <f>_xlfn.XLOOKUP($D7,Prev_Month_Download!$I$3:$I$30,Prev_Month_Download!BZ$3:BZ$30)</f>
        <v>0</v>
      </c>
      <c r="BC7">
        <f>_xlfn.XLOOKUP($D7,Prev_Month_Download!$I$3:$I$30,Prev_Month_Download!CA$3:CA$30)</f>
        <v>8</v>
      </c>
      <c r="BD7">
        <f>_xlfn.XLOOKUP($D7,Prev_Month_Download!$I$3:$I$30,Prev_Month_Download!CB$3:CB$30)</f>
        <v>0</v>
      </c>
      <c r="BE7">
        <f>_xlfn.XLOOKUP($D7,Prev_Month_Download!$I$3:$I$30,Prev_Month_Download!CC$3:CC$30)</f>
        <v>0</v>
      </c>
      <c r="BF7">
        <f>_xlfn.XLOOKUP($D7,Prev_Month_Download!$I$3:$I$30,Prev_Month_Download!CD$3:CD$30)</f>
        <v>0</v>
      </c>
      <c r="BG7">
        <f>_xlfn.XLOOKUP($D7,Prev_Month_Download!$I$3:$I$30,Prev_Month_Download!CE$3:CE$30)</f>
        <v>8</v>
      </c>
      <c r="BH7">
        <f>_xlfn.XLOOKUP($D7,Prev_Month_Download!$I$3:$I$30,Prev_Month_Download!CF$3:CF$30)</f>
        <v>0</v>
      </c>
      <c r="BI7">
        <f>_xlfn.XLOOKUP($D7,Prev_Month_Download!$I$3:$I$30,Prev_Month_Download!CG$3:CG$30)</f>
        <v>26</v>
      </c>
      <c r="BJ7">
        <f>_xlfn.XLOOKUP($D7,Prev_Month_Download!$I$3:$I$30,Prev_Month_Download!CH$3:CH$30)</f>
        <v>0</v>
      </c>
      <c r="BK7">
        <f>_xlfn.XLOOKUP($D7,Prev_Month_Download!$I$3:$I$30,Prev_Month_Download!CI$3:CI$30)</f>
        <v>0</v>
      </c>
      <c r="BL7">
        <f>_xlfn.XLOOKUP($D7,Prev_Month_Download!$I$3:$I$30,Prev_Month_Download!CJ$3:CJ$30)</f>
        <v>0</v>
      </c>
      <c r="BM7">
        <f>_xlfn.XLOOKUP($D7,Prev_Month_Download!$I$3:$I$30,Prev_Month_Download!CK$3:CK$30)</f>
        <v>26</v>
      </c>
      <c r="BN7">
        <f>_xlfn.XLOOKUP($D7,Prev_Month_Download!$I$3:$I$30,Prev_Month_Download!CL$3:CL$30)</f>
        <v>0</v>
      </c>
      <c r="BO7">
        <f>_xlfn.XLOOKUP($D7,Prev_Month_Download!$I$3:$I$30,Prev_Month_Download!CM$3:CM$30)</f>
        <v>14</v>
      </c>
      <c r="BP7">
        <f>_xlfn.XLOOKUP($D7,Prev_Month_Download!$I$3:$I$30,Prev_Month_Download!CN$3:CN$30)</f>
        <v>0</v>
      </c>
      <c r="BQ7">
        <f>_xlfn.XLOOKUP($D7,Prev_Month_Download!$I$3:$I$30,Prev_Month_Download!CO$3:CO$30)</f>
        <v>0</v>
      </c>
      <c r="BR7">
        <f>_xlfn.XLOOKUP($D7,Prev_Month_Download!$I$3:$I$30,Prev_Month_Download!CP$3:CP$30)</f>
        <v>0</v>
      </c>
      <c r="BS7">
        <f>_xlfn.XLOOKUP($D7,Prev_Month_Download!$I$3:$I$30,Prev_Month_Download!CQ$3:CQ$30)</f>
        <v>14</v>
      </c>
      <c r="BT7">
        <f>_xlfn.XLOOKUP($D7,Prev_Month_Download!$I$3:$I$30,Prev_Month_Download!CR$3:CR$30)</f>
        <v>0</v>
      </c>
      <c r="BU7">
        <f>_xlfn.XLOOKUP($D7,Prev_Month_Download!$I$3:$I$30,Prev_Month_Download!CS$3:CS$30)</f>
        <v>2</v>
      </c>
      <c r="BV7">
        <f>_xlfn.XLOOKUP($D7,Prev_Month_Download!$I$3:$I$30,Prev_Month_Download!CT$3:CT$30)</f>
        <v>5</v>
      </c>
      <c r="BW7">
        <f>_xlfn.XLOOKUP($D7,Prev_Month_Download!$I$3:$I$30,Prev_Month_Download!CU$3:CU$30)</f>
        <v>2</v>
      </c>
      <c r="BX7">
        <f>_xlfn.XLOOKUP($D7,Prev_Month_Download!$I$3:$I$30,Prev_Month_Download!CV$3:CV$30)</f>
        <v>1</v>
      </c>
      <c r="BY7">
        <f>_xlfn.XLOOKUP($D7,Prev_Month_Download!$I$3:$I$30,Prev_Month_Download!CW$3:CW$30)</f>
        <v>7</v>
      </c>
      <c r="BZ7">
        <f>_xlfn.XLOOKUP($D7,Prev_Month_Download!$I$3:$I$30,Prev_Month_Download!CX$3:CX$30)</f>
        <v>1</v>
      </c>
      <c r="CA7">
        <f>_xlfn.XLOOKUP($D7,Prev_Month_Download!$I$3:$I$30,Prev_Month_Download!CY$3:CY$30)</f>
        <v>5</v>
      </c>
      <c r="CB7">
        <f>_xlfn.XLOOKUP($D7,Prev_Month_Download!$I$3:$I$30,Prev_Month_Download!CZ$3:CZ$30)</f>
        <v>6</v>
      </c>
      <c r="CC7">
        <f>_xlfn.XLOOKUP($D7,Prev_Month_Download!$I$3:$I$30,Prev_Month_Download!DA$3:DA$30)</f>
        <v>0</v>
      </c>
      <c r="CD7">
        <f>_xlfn.XLOOKUP($D7,Prev_Month_Download!$I$3:$I$30,Prev_Month_Download!DB$3:DB$30)</f>
        <v>7</v>
      </c>
      <c r="CE7">
        <f>_xlfn.XLOOKUP($D7,Prev_Month_Download!$I$3:$I$30,Prev_Month_Download!DC$3:DC$30)</f>
        <v>0</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18</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15</v>
      </c>
      <c r="CS7" s="23">
        <f>_xlfn.XLOOKUP($D7,Prev_Month_Download!$I$3:$I$30,Prev_Month_Download!AU$3:AU$30)</f>
        <v>40</v>
      </c>
      <c r="CT7" s="23">
        <f>_xlfn.XLOOKUP($D7,Prev_Month_Download!$I$3:$I$30,Prev_Month_Download!AV$3:AV$30)</f>
        <v>0</v>
      </c>
    </row>
    <row r="8" spans="1:98" x14ac:dyDescent="0.2">
      <c r="A8" s="18">
        <v>7</v>
      </c>
      <c r="B8" s="14">
        <v>37</v>
      </c>
      <c r="C8" s="18" t="s">
        <v>67</v>
      </c>
      <c r="D8" s="22">
        <v>10236210210</v>
      </c>
      <c r="E8" s="18">
        <v>2</v>
      </c>
      <c r="F8" s="18" t="s">
        <v>86</v>
      </c>
      <c r="G8" s="18" t="s">
        <v>38</v>
      </c>
      <c r="H8" s="18" t="s">
        <v>39</v>
      </c>
      <c r="I8" s="18" t="s">
        <v>40</v>
      </c>
      <c r="J8" s="18" t="s">
        <v>41</v>
      </c>
      <c r="K8" s="9">
        <f>_xlfn.XLOOKUP($D8,Prev_Month_Download!$I$3:$I$30,Prev_Month_Download!U$3:U$30)</f>
        <v>14</v>
      </c>
      <c r="L8" s="9">
        <f>_xlfn.XLOOKUP($D8,Prev_Month_Download!$I$3:$I$30,Prev_Month_Download!V$3:V$30)</f>
        <v>57</v>
      </c>
      <c r="M8" s="9">
        <f>_xlfn.XLOOKUP($D8,Prev_Month_Download!$I$3:$I$30,Prev_Month_Download!W$3:W$30)</f>
        <v>68</v>
      </c>
      <c r="N8" s="9">
        <f>_xlfn.XLOOKUP($D8,Prev_Month_Download!$I$3:$I$30,Prev_Month_Download!X$3:X$30)</f>
        <v>10</v>
      </c>
      <c r="O8" s="9">
        <f>_xlfn.XLOOKUP($D8,Prev_Month_Download!$I$3:$I$30,Prev_Month_Download!Y$3:Y$30)</f>
        <v>13</v>
      </c>
      <c r="P8" s="9">
        <f>_xlfn.XLOOKUP($D8,Prev_Month_Download!$I$3:$I$30,Prev_Month_Download!Z$3:Z$30)</f>
        <v>25</v>
      </c>
      <c r="Q8" s="9">
        <f>_xlfn.XLOOKUP($D8,Prev_Month_Download!$I$3:$I$30,Prev_Month_Download!AA$3:AA$30)</f>
        <v>0</v>
      </c>
      <c r="R8" s="9">
        <f>_xlfn.XLOOKUP($D8,Prev_Month_Download!$I$3:$I$30,Prev_Month_Download!AB$3:AB$30)</f>
        <v>0</v>
      </c>
      <c r="S8" s="9">
        <f>_xlfn.XLOOKUP($D8,Prev_Month_Download!$I$3:$I$30,Prev_Month_Download!AC$3:AC$30)</f>
        <v>25</v>
      </c>
      <c r="T8" s="9">
        <f>_xlfn.XLOOKUP($D8,Prev_Month_Download!$I$3:$I$30,Prev_Month_Download!AD$3:AD$30)</f>
        <v>0</v>
      </c>
      <c r="U8" s="11" t="s">
        <v>43</v>
      </c>
      <c r="V8" s="11" t="s">
        <v>42</v>
      </c>
      <c r="W8" s="11" t="s">
        <v>45</v>
      </c>
      <c r="X8" s="11" t="s">
        <v>42</v>
      </c>
      <c r="Y8">
        <f>_xlfn.XLOOKUP($D8,Prev_Month_Download!$I$3:$I$30,Prev_Month_Download!AW$3:AW$30)</f>
        <v>14</v>
      </c>
      <c r="Z8">
        <f>_xlfn.XLOOKUP($D8,Prev_Month_Download!$I$3:$I$30,Prev_Month_Download!AX$3:AX$30)</f>
        <v>0</v>
      </c>
      <c r="AA8">
        <f>_xlfn.XLOOKUP($D8,Prev_Month_Download!$I$3:$I$30,Prev_Month_Download!AY$3:AY$30)</f>
        <v>6</v>
      </c>
      <c r="AB8">
        <f>_xlfn.XLOOKUP($D8,Prev_Month_Download!$I$3:$I$30,Prev_Month_Download!AZ$3:AZ$30)</f>
        <v>0</v>
      </c>
      <c r="AC8">
        <f>_xlfn.XLOOKUP($D8,Prev_Month_Download!$I$3:$I$30,Prev_Month_Download!BA$3:BA$30)</f>
        <v>20</v>
      </c>
      <c r="AD8">
        <f>_xlfn.XLOOKUP($D8,Prev_Month_Download!$I$3:$I$30,Prev_Month_Download!BB$3:BB$30)</f>
        <v>0</v>
      </c>
      <c r="AE8">
        <f>_xlfn.XLOOKUP($D8,Prev_Month_Download!$I$3:$I$30,Prev_Month_Download!BC$3:BC$30)</f>
        <v>10</v>
      </c>
      <c r="AF8">
        <f>_xlfn.XLOOKUP($D8,Prev_Month_Download!$I$3:$I$30,Prev_Month_Download!BD$3:BD$30)</f>
        <v>0</v>
      </c>
      <c r="AG8">
        <f>_xlfn.XLOOKUP($D8,Prev_Month_Download!$I$3:$I$30,Prev_Month_Download!BE$3:BE$30)</f>
        <v>10</v>
      </c>
      <c r="AH8">
        <f>_xlfn.XLOOKUP($D8,Prev_Month_Download!$I$3:$I$30,Prev_Month_Download!BF$3:BF$30)</f>
        <v>0</v>
      </c>
      <c r="AI8">
        <f>_xlfn.XLOOKUP($D8,Prev_Month_Download!$I$3:$I$30,Prev_Month_Download!BG$3:BG$30)</f>
        <v>20</v>
      </c>
      <c r="AJ8">
        <f>_xlfn.XLOOKUP($D8,Prev_Month_Download!$I$3:$I$30,Prev_Month_Download!BH$3:BH$30)</f>
        <v>0</v>
      </c>
      <c r="AK8">
        <f>_xlfn.XLOOKUP($D8,Prev_Month_Download!$I$3:$I$30,Prev_Month_Download!BI$3:BI$30)</f>
        <v>22</v>
      </c>
      <c r="AL8">
        <f>_xlfn.XLOOKUP($D8,Prev_Month_Download!$I$3:$I$30,Prev_Month_Download!BJ$3:BJ$30)</f>
        <v>0</v>
      </c>
      <c r="AM8">
        <f>_xlfn.XLOOKUP($D8,Prev_Month_Download!$I$3:$I$30,Prev_Month_Download!BK$3:BK$30)</f>
        <v>0</v>
      </c>
      <c r="AN8">
        <f>_xlfn.XLOOKUP($D8,Prev_Month_Download!$I$3:$I$30,Prev_Month_Download!BL$3:BL$30)</f>
        <v>0</v>
      </c>
      <c r="AO8">
        <f>_xlfn.XLOOKUP($D8,Prev_Month_Download!$I$3:$I$30,Prev_Month_Download!BM$3:BM$30)</f>
        <v>22</v>
      </c>
      <c r="AP8">
        <f>_xlfn.XLOOKUP($D8,Prev_Month_Download!$I$3:$I$30,Prev_Month_Download!BN$3:BN$30)</f>
        <v>0</v>
      </c>
      <c r="AQ8">
        <f>_xlfn.XLOOKUP($D8,Prev_Month_Download!$I$3:$I$30,Prev_Month_Download!BO$3:BO$30)</f>
        <v>18</v>
      </c>
      <c r="AR8">
        <f>_xlfn.XLOOKUP($D8,Prev_Month_Download!$I$3:$I$30,Prev_Month_Download!BP$3:BP$30)</f>
        <v>0</v>
      </c>
      <c r="AS8">
        <f>_xlfn.XLOOKUP($D8,Prev_Month_Download!$I$3:$I$30,Prev_Month_Download!BQ$3:BQ$30)</f>
        <v>0</v>
      </c>
      <c r="AT8">
        <f>_xlfn.XLOOKUP($D8,Prev_Month_Download!$I$3:$I$30,Prev_Month_Download!BR$3:BR$30)</f>
        <v>0</v>
      </c>
      <c r="AU8">
        <f>_xlfn.XLOOKUP($D8,Prev_Month_Download!$I$3:$I$30,Prev_Month_Download!BS$3:BS$30)</f>
        <v>18</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8</v>
      </c>
      <c r="AZ8">
        <f>_xlfn.XLOOKUP($D8,Prev_Month_Download!$I$3:$I$30,Prev_Month_Download!BX$3:BX$30)</f>
        <v>0</v>
      </c>
      <c r="BA8">
        <f>_xlfn.XLOOKUP($D8,Prev_Month_Download!$I$3:$I$30,Prev_Month_Download!BY$3:BY$30)</f>
        <v>8</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8</v>
      </c>
      <c r="BF8">
        <f>_xlfn.XLOOKUP($D8,Prev_Month_Download!$I$3:$I$30,Prev_Month_Download!CD$3:CD$30)</f>
        <v>0</v>
      </c>
      <c r="BG8">
        <f>_xlfn.XLOOKUP($D8,Prev_Month_Download!$I$3:$I$30,Prev_Month_Download!CE$3:CE$30)</f>
        <v>8</v>
      </c>
      <c r="BH8">
        <f>_xlfn.XLOOKUP($D8,Prev_Month_Download!$I$3:$I$30,Prev_Month_Download!CF$3:CF$30)</f>
        <v>0</v>
      </c>
      <c r="BI8">
        <f>_xlfn.XLOOKUP($D8,Prev_Month_Download!$I$3:$I$30,Prev_Month_Download!CG$3:CG$30)</f>
        <v>22</v>
      </c>
      <c r="BJ8">
        <f>_xlfn.XLOOKUP($D8,Prev_Month_Download!$I$3:$I$30,Prev_Month_Download!CH$3:CH$30)</f>
        <v>0</v>
      </c>
      <c r="BK8">
        <f>_xlfn.XLOOKUP($D8,Prev_Month_Download!$I$3:$I$30,Prev_Month_Download!CI$3:CI$30)</f>
        <v>0</v>
      </c>
      <c r="BL8">
        <f>_xlfn.XLOOKUP($D8,Prev_Month_Download!$I$3:$I$30,Prev_Month_Download!CJ$3:CJ$30)</f>
        <v>0</v>
      </c>
      <c r="BM8">
        <f>_xlfn.XLOOKUP($D8,Prev_Month_Download!$I$3:$I$30,Prev_Month_Download!CK$3:CK$30)</f>
        <v>22</v>
      </c>
      <c r="BN8">
        <f>_xlfn.XLOOKUP($D8,Prev_Month_Download!$I$3:$I$30,Prev_Month_Download!CL$3:CL$30)</f>
        <v>0</v>
      </c>
      <c r="BO8">
        <f>_xlfn.XLOOKUP($D8,Prev_Month_Download!$I$3:$I$30,Prev_Month_Download!CM$3:CM$30)</f>
        <v>18</v>
      </c>
      <c r="BP8">
        <f>_xlfn.XLOOKUP($D8,Prev_Month_Download!$I$3:$I$30,Prev_Month_Download!CN$3:CN$30)</f>
        <v>0</v>
      </c>
      <c r="BQ8">
        <f>_xlfn.XLOOKUP($D8,Prev_Month_Download!$I$3:$I$30,Prev_Month_Download!CO$3:CO$30)</f>
        <v>0</v>
      </c>
      <c r="BR8">
        <f>_xlfn.XLOOKUP($D8,Prev_Month_Download!$I$3:$I$30,Prev_Month_Download!CP$3:CP$30)</f>
        <v>0</v>
      </c>
      <c r="BS8">
        <f>_xlfn.XLOOKUP($D8,Prev_Month_Download!$I$3:$I$30,Prev_Month_Download!CQ$3:CQ$30)</f>
        <v>18</v>
      </c>
      <c r="BT8">
        <f>_xlfn.XLOOKUP($D8,Prev_Month_Download!$I$3:$I$30,Prev_Month_Download!CR$3:CR$30)</f>
        <v>0</v>
      </c>
      <c r="BU8">
        <f>_xlfn.XLOOKUP($D8,Prev_Month_Download!$I$3:$I$30,Prev_Month_Download!CS$3:CS$30)</f>
        <v>9</v>
      </c>
      <c r="BV8">
        <f>_xlfn.XLOOKUP($D8,Prev_Month_Download!$I$3:$I$30,Prev_Month_Download!CT$3:CT$30)</f>
        <v>1</v>
      </c>
      <c r="BW8">
        <f>_xlfn.XLOOKUP($D8,Prev_Month_Download!$I$3:$I$30,Prev_Month_Download!CU$3:CU$30)</f>
        <v>0</v>
      </c>
      <c r="BX8">
        <f>_xlfn.XLOOKUP($D8,Prev_Month_Download!$I$3:$I$30,Prev_Month_Download!CV$3:CV$30)</f>
        <v>5</v>
      </c>
      <c r="BY8">
        <f>_xlfn.XLOOKUP($D8,Prev_Month_Download!$I$3:$I$30,Prev_Month_Download!CW$3:CW$30)</f>
        <v>8</v>
      </c>
      <c r="BZ8">
        <f>_xlfn.XLOOKUP($D8,Prev_Month_Download!$I$3:$I$30,Prev_Month_Download!CX$3:CX$30)</f>
        <v>1</v>
      </c>
      <c r="CA8">
        <f>_xlfn.XLOOKUP($D8,Prev_Month_Download!$I$3:$I$30,Prev_Month_Download!CY$3:CY$30)</f>
        <v>3</v>
      </c>
      <c r="CB8">
        <f>_xlfn.XLOOKUP($D8,Prev_Month_Download!$I$3:$I$30,Prev_Month_Download!CZ$3:CZ$30)</f>
        <v>3</v>
      </c>
      <c r="CC8">
        <f>_xlfn.XLOOKUP($D8,Prev_Month_Download!$I$3:$I$30,Prev_Month_Download!DA$3:DA$30)</f>
        <v>1</v>
      </c>
      <c r="CD8">
        <f>_xlfn.XLOOKUP($D8,Prev_Month_Download!$I$3:$I$30,Prev_Month_Download!DB$3:DB$30)</f>
        <v>7</v>
      </c>
      <c r="CE8">
        <f>_xlfn.XLOOKUP($D8,Prev_Month_Download!$I$3:$I$30,Prev_Month_Download!DC$3:DC$30)</f>
        <v>3</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15</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10</v>
      </c>
      <c r="CS8" s="23">
        <f>_xlfn.XLOOKUP($D8,Prev_Month_Download!$I$3:$I$30,Prev_Month_Download!AU$3:AU$30)</f>
        <v>40</v>
      </c>
      <c r="CT8" s="23">
        <f>_xlfn.XLOOKUP($D8,Prev_Month_Download!$I$3:$I$30,Prev_Month_Download!AV$3:AV$30)</f>
        <v>0</v>
      </c>
    </row>
    <row r="9" spans="1:98" x14ac:dyDescent="0.2">
      <c r="A9" s="18">
        <v>9</v>
      </c>
      <c r="B9" s="14">
        <v>42</v>
      </c>
      <c r="C9" s="18" t="s">
        <v>68</v>
      </c>
      <c r="D9" s="22">
        <v>10236210215</v>
      </c>
      <c r="E9" s="18">
        <v>2</v>
      </c>
      <c r="F9" s="18" t="s">
        <v>86</v>
      </c>
      <c r="G9" s="18" t="s">
        <v>38</v>
      </c>
      <c r="H9" s="18" t="s">
        <v>39</v>
      </c>
      <c r="I9" s="18" t="s">
        <v>40</v>
      </c>
      <c r="J9" s="18" t="s">
        <v>41</v>
      </c>
      <c r="K9" s="9">
        <f>_xlfn.XLOOKUP($D9,Prev_Month_Download!$I$3:$I$30,Prev_Month_Download!U$3:U$30)</f>
        <v>11</v>
      </c>
      <c r="L9" s="9">
        <f>_xlfn.XLOOKUP($D9,Prev_Month_Download!$I$3:$I$30,Prev_Month_Download!V$3:V$30)</f>
        <v>63</v>
      </c>
      <c r="M9" s="9">
        <f>_xlfn.XLOOKUP($D9,Prev_Month_Download!$I$3:$I$30,Prev_Month_Download!W$3:W$30)</f>
        <v>82</v>
      </c>
      <c r="N9" s="9">
        <f>_xlfn.XLOOKUP($D9,Prev_Month_Download!$I$3:$I$30,Prev_Month_Download!X$3:X$30)</f>
        <v>10</v>
      </c>
      <c r="O9" s="9">
        <f>_xlfn.XLOOKUP($D9,Prev_Month_Download!$I$3:$I$30,Prev_Month_Download!Y$3:Y$30)</f>
        <v>11</v>
      </c>
      <c r="P9" s="9">
        <f>_xlfn.XLOOKUP($D9,Prev_Month_Download!$I$3:$I$30,Prev_Month_Download!Z$3:Z$30)</f>
        <v>25</v>
      </c>
      <c r="Q9" s="9">
        <f>_xlfn.XLOOKUP($D9,Prev_Month_Download!$I$3:$I$30,Prev_Month_Download!AA$3:AA$30)</f>
        <v>0</v>
      </c>
      <c r="R9" s="9">
        <f>_xlfn.XLOOKUP($D9,Prev_Month_Download!$I$3:$I$30,Prev_Month_Download!AB$3:AB$30)</f>
        <v>0</v>
      </c>
      <c r="S9" s="9">
        <f>_xlfn.XLOOKUP($D9,Prev_Month_Download!$I$3:$I$30,Prev_Month_Download!AC$3:AC$30)</f>
        <v>25</v>
      </c>
      <c r="T9" s="9">
        <f>_xlfn.XLOOKUP($D9,Prev_Month_Download!$I$3:$I$30,Prev_Month_Download!AD$3:AD$30)</f>
        <v>0</v>
      </c>
      <c r="U9" s="11" t="s">
        <v>43</v>
      </c>
      <c r="V9" s="11" t="s">
        <v>43</v>
      </c>
      <c r="W9" s="11" t="s">
        <v>198</v>
      </c>
      <c r="X9" s="11" t="s">
        <v>43</v>
      </c>
      <c r="Y9">
        <f>_xlfn.XLOOKUP($D9,Prev_Month_Download!$I$3:$I$30,Prev_Month_Download!AW$3:AW$30)</f>
        <v>8</v>
      </c>
      <c r="Z9">
        <f>_xlfn.XLOOKUP($D9,Prev_Month_Download!$I$3:$I$30,Prev_Month_Download!AX$3:AX$30)</f>
        <v>0</v>
      </c>
      <c r="AA9">
        <f>_xlfn.XLOOKUP($D9,Prev_Month_Download!$I$3:$I$30,Prev_Month_Download!AY$3:AY$30)</f>
        <v>18</v>
      </c>
      <c r="AB9">
        <f>_xlfn.XLOOKUP($D9,Prev_Month_Download!$I$3:$I$30,Prev_Month_Download!AZ$3:AZ$30)</f>
        <v>0</v>
      </c>
      <c r="AC9">
        <f>_xlfn.XLOOKUP($D9,Prev_Month_Download!$I$3:$I$30,Prev_Month_Download!BA$3:BA$30)</f>
        <v>26</v>
      </c>
      <c r="AD9">
        <f>_xlfn.XLOOKUP($D9,Prev_Month_Download!$I$3:$I$30,Prev_Month_Download!BB$3:BB$30)</f>
        <v>2</v>
      </c>
      <c r="AE9">
        <f>_xlfn.XLOOKUP($D9,Prev_Month_Download!$I$3:$I$30,Prev_Month_Download!BC$3:BC$30)</f>
        <v>0</v>
      </c>
      <c r="AF9">
        <f>_xlfn.XLOOKUP($D9,Prev_Month_Download!$I$3:$I$30,Prev_Month_Download!BD$3:BD$30)</f>
        <v>12</v>
      </c>
      <c r="AG9">
        <f>_xlfn.XLOOKUP($D9,Prev_Month_Download!$I$3:$I$30,Prev_Month_Download!BE$3:BE$30)</f>
        <v>0</v>
      </c>
      <c r="AH9">
        <f>_xlfn.XLOOKUP($D9,Prev_Month_Download!$I$3:$I$30,Prev_Month_Download!BF$3:BF$30)</f>
        <v>0</v>
      </c>
      <c r="AI9">
        <f>_xlfn.XLOOKUP($D9,Prev_Month_Download!$I$3:$I$30,Prev_Month_Download!BG$3:BG$30)</f>
        <v>12</v>
      </c>
      <c r="AJ9">
        <f>_xlfn.XLOOKUP($D9,Prev_Month_Download!$I$3:$I$30,Prev_Month_Download!BH$3:BH$30)</f>
        <v>0</v>
      </c>
      <c r="AK9">
        <f>_xlfn.XLOOKUP($D9,Prev_Month_Download!$I$3:$I$30,Prev_Month_Download!BI$3:BI$30)</f>
        <v>7</v>
      </c>
      <c r="AL9">
        <f>_xlfn.XLOOKUP($D9,Prev_Month_Download!$I$3:$I$30,Prev_Month_Download!BJ$3:BJ$30)</f>
        <v>0</v>
      </c>
      <c r="AM9">
        <f>_xlfn.XLOOKUP($D9,Prev_Month_Download!$I$3:$I$30,Prev_Month_Download!BK$3:BK$30)</f>
        <v>11</v>
      </c>
      <c r="AN9">
        <f>_xlfn.XLOOKUP($D9,Prev_Month_Download!$I$3:$I$30,Prev_Month_Download!BL$3:BL$30)</f>
        <v>0</v>
      </c>
      <c r="AO9">
        <f>_xlfn.XLOOKUP($D9,Prev_Month_Download!$I$3:$I$30,Prev_Month_Download!BM$3:BM$30)</f>
        <v>18</v>
      </c>
      <c r="AP9">
        <f>_xlfn.XLOOKUP($D9,Prev_Month_Download!$I$3:$I$30,Prev_Month_Download!BN$3:BN$30)</f>
        <v>0</v>
      </c>
      <c r="AQ9">
        <f>_xlfn.XLOOKUP($D9,Prev_Month_Download!$I$3:$I$30,Prev_Month_Download!BO$3:BO$30)</f>
        <v>10</v>
      </c>
      <c r="AR9">
        <f>_xlfn.XLOOKUP($D9,Prev_Month_Download!$I$3:$I$30,Prev_Month_Download!BP$3:BP$30)</f>
        <v>0</v>
      </c>
      <c r="AS9">
        <f>_xlfn.XLOOKUP($D9,Prev_Month_Download!$I$3:$I$30,Prev_Month_Download!BQ$3:BQ$30)</f>
        <v>12</v>
      </c>
      <c r="AT9">
        <f>_xlfn.XLOOKUP($D9,Prev_Month_Download!$I$3:$I$30,Prev_Month_Download!BR$3:BR$30)</f>
        <v>0</v>
      </c>
      <c r="AU9">
        <f>_xlfn.XLOOKUP($D9,Prev_Month_Download!$I$3:$I$30,Prev_Month_Download!BS$3:BS$30)</f>
        <v>22</v>
      </c>
      <c r="AV9">
        <f>_xlfn.XLOOKUP($D9,Prev_Month_Download!$I$3:$I$30,Prev_Month_Download!BT$3:BT$30)</f>
        <v>0</v>
      </c>
      <c r="AW9">
        <f>_xlfn.XLOOKUP($D9,Prev_Month_Download!$I$3:$I$30,Prev_Month_Download!BU$3:BU$30)</f>
        <v>3</v>
      </c>
      <c r="AX9">
        <f>_xlfn.XLOOKUP($D9,Prev_Month_Download!$I$3:$I$30,Prev_Month_Download!BV$3:BV$30)</f>
        <v>0</v>
      </c>
      <c r="AY9">
        <f>_xlfn.XLOOKUP($D9,Prev_Month_Download!$I$3:$I$30,Prev_Month_Download!BW$3:BW$30)</f>
        <v>5</v>
      </c>
      <c r="AZ9">
        <f>_xlfn.XLOOKUP($D9,Prev_Month_Download!$I$3:$I$30,Prev_Month_Download!BX$3:BX$30)</f>
        <v>0</v>
      </c>
      <c r="BA9">
        <f>_xlfn.XLOOKUP($D9,Prev_Month_Download!$I$3:$I$30,Prev_Month_Download!BY$3:BY$30)</f>
        <v>8</v>
      </c>
      <c r="BB9">
        <f>_xlfn.XLOOKUP($D9,Prev_Month_Download!$I$3:$I$30,Prev_Month_Download!BZ$3:BZ$30)</f>
        <v>0</v>
      </c>
      <c r="BC9">
        <f>_xlfn.XLOOKUP($D9,Prev_Month_Download!$I$3:$I$30,Prev_Month_Download!CA$3:CA$30)</f>
        <v>0</v>
      </c>
      <c r="BD9">
        <f>_xlfn.XLOOKUP($D9,Prev_Month_Download!$I$3:$I$30,Prev_Month_Download!CB$3:CB$30)</f>
        <v>8</v>
      </c>
      <c r="BE9">
        <f>_xlfn.XLOOKUP($D9,Prev_Month_Download!$I$3:$I$30,Prev_Month_Download!CC$3:CC$30)</f>
        <v>0</v>
      </c>
      <c r="BF9">
        <f>_xlfn.XLOOKUP($D9,Prev_Month_Download!$I$3:$I$30,Prev_Month_Download!CD$3:CD$30)</f>
        <v>0</v>
      </c>
      <c r="BG9">
        <f>_xlfn.XLOOKUP($D9,Prev_Month_Download!$I$3:$I$30,Prev_Month_Download!CE$3:CE$30)</f>
        <v>8</v>
      </c>
      <c r="BH9">
        <f>_xlfn.XLOOKUP($D9,Prev_Month_Download!$I$3:$I$30,Prev_Month_Download!CF$3:CF$30)</f>
        <v>0</v>
      </c>
      <c r="BI9">
        <f>_xlfn.XLOOKUP($D9,Prev_Month_Download!$I$3:$I$30,Prev_Month_Download!CG$3:CG$30)</f>
        <v>7</v>
      </c>
      <c r="BJ9">
        <f>_xlfn.XLOOKUP($D9,Prev_Month_Download!$I$3:$I$30,Prev_Month_Download!CH$3:CH$30)</f>
        <v>0</v>
      </c>
      <c r="BK9">
        <f>_xlfn.XLOOKUP($D9,Prev_Month_Download!$I$3:$I$30,Prev_Month_Download!CI$3:CI$30)</f>
        <v>11</v>
      </c>
      <c r="BL9">
        <f>_xlfn.XLOOKUP($D9,Prev_Month_Download!$I$3:$I$30,Prev_Month_Download!CJ$3:CJ$30)</f>
        <v>0</v>
      </c>
      <c r="BM9">
        <f>_xlfn.XLOOKUP($D9,Prev_Month_Download!$I$3:$I$30,Prev_Month_Download!CK$3:CK$30)</f>
        <v>18</v>
      </c>
      <c r="BN9">
        <f>_xlfn.XLOOKUP($D9,Prev_Month_Download!$I$3:$I$30,Prev_Month_Download!CL$3:CL$30)</f>
        <v>0</v>
      </c>
      <c r="BO9">
        <f>_xlfn.XLOOKUP($D9,Prev_Month_Download!$I$3:$I$30,Prev_Month_Download!CM$3:CM$30)</f>
        <v>10</v>
      </c>
      <c r="BP9">
        <f>_xlfn.XLOOKUP($D9,Prev_Month_Download!$I$3:$I$30,Prev_Month_Download!CN$3:CN$30)</f>
        <v>0</v>
      </c>
      <c r="BQ9">
        <f>_xlfn.XLOOKUP($D9,Prev_Month_Download!$I$3:$I$30,Prev_Month_Download!CO$3:CO$30)</f>
        <v>12</v>
      </c>
      <c r="BR9">
        <f>_xlfn.XLOOKUP($D9,Prev_Month_Download!$I$3:$I$30,Prev_Month_Download!CP$3:CP$30)</f>
        <v>0</v>
      </c>
      <c r="BS9">
        <f>_xlfn.XLOOKUP($D9,Prev_Month_Download!$I$3:$I$30,Prev_Month_Download!CQ$3:CQ$30)</f>
        <v>22</v>
      </c>
      <c r="BT9">
        <f>_xlfn.XLOOKUP($D9,Prev_Month_Download!$I$3:$I$30,Prev_Month_Download!CR$3:CR$30)</f>
        <v>0</v>
      </c>
      <c r="BU9">
        <f>_xlfn.XLOOKUP($D9,Prev_Month_Download!$I$3:$I$30,Prev_Month_Download!CS$3:CS$30)</f>
        <v>6</v>
      </c>
      <c r="BV9">
        <f>_xlfn.XLOOKUP($D9,Prev_Month_Download!$I$3:$I$30,Prev_Month_Download!CT$3:CT$30)</f>
        <v>5</v>
      </c>
      <c r="BW9">
        <f>_xlfn.XLOOKUP($D9,Prev_Month_Download!$I$3:$I$30,Prev_Month_Download!CU$3:CU$30)</f>
        <v>1</v>
      </c>
      <c r="BX9">
        <f>_xlfn.XLOOKUP($D9,Prev_Month_Download!$I$3:$I$30,Prev_Month_Download!CV$3:CV$30)</f>
        <v>4</v>
      </c>
      <c r="BY9">
        <f>_xlfn.XLOOKUP($D9,Prev_Month_Download!$I$3:$I$30,Prev_Month_Download!CW$3:CW$30)</f>
        <v>2</v>
      </c>
      <c r="BZ9">
        <f>_xlfn.XLOOKUP($D9,Prev_Month_Download!$I$3:$I$30,Prev_Month_Download!CX$3:CX$30)</f>
        <v>3</v>
      </c>
      <c r="CA9">
        <f>_xlfn.XLOOKUP($D9,Prev_Month_Download!$I$3:$I$30,Prev_Month_Download!CY$3:CY$30)</f>
        <v>0</v>
      </c>
      <c r="CB9">
        <f>_xlfn.XLOOKUP($D9,Prev_Month_Download!$I$3:$I$30,Prev_Month_Download!CZ$3:CZ$30)</f>
        <v>7</v>
      </c>
      <c r="CC9">
        <f>_xlfn.XLOOKUP($D9,Prev_Month_Download!$I$3:$I$30,Prev_Month_Download!DA$3:DA$30)</f>
        <v>0</v>
      </c>
      <c r="CD9">
        <f>_xlfn.XLOOKUP($D9,Prev_Month_Download!$I$3:$I$30,Prev_Month_Download!DB$3:DB$30)</f>
        <v>6</v>
      </c>
      <c r="CE9">
        <f>_xlfn.XLOOKUP($D9,Prev_Month_Download!$I$3:$I$30,Prev_Month_Download!DC$3:DC$30)</f>
        <v>3</v>
      </c>
      <c r="CF9">
        <f>_xlfn.XLOOKUP($D9,Prev_Month_Download!$I$3:$I$30,Prev_Month_Download!DD$3:DD$30)</f>
        <v>0</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23</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16</v>
      </c>
      <c r="CS9" s="23">
        <f>_xlfn.XLOOKUP($D9,Prev_Month_Download!$I$3:$I$30,Prev_Month_Download!AU$3:AU$30)</f>
        <v>40</v>
      </c>
      <c r="CT9" s="23">
        <f>_xlfn.XLOOKUP($D9,Prev_Month_Download!$I$3:$I$30,Prev_Month_Download!AV$3:AV$30)</f>
        <v>0</v>
      </c>
    </row>
    <row r="10" spans="1:98" x14ac:dyDescent="0.2">
      <c r="A10" s="18">
        <v>10</v>
      </c>
      <c r="B10" s="14">
        <v>107</v>
      </c>
      <c r="C10" s="18" t="s">
        <v>137</v>
      </c>
      <c r="D10" s="22">
        <v>10236210224</v>
      </c>
      <c r="E10" s="18">
        <v>2</v>
      </c>
      <c r="F10" s="18" t="s">
        <v>86</v>
      </c>
      <c r="G10" s="18" t="s">
        <v>38</v>
      </c>
      <c r="H10" s="18" t="s">
        <v>39</v>
      </c>
      <c r="I10" s="18" t="s">
        <v>40</v>
      </c>
      <c r="J10" s="18" t="s">
        <v>47</v>
      </c>
      <c r="K10" s="9">
        <f>_xlfn.XLOOKUP($D10,Prev_Month_Download!$I$3:$I$30,Prev_Month_Download!U$3:U$30)</f>
        <v>12</v>
      </c>
      <c r="L10" s="9">
        <f>_xlfn.XLOOKUP($D10,Prev_Month_Download!$I$3:$I$30,Prev_Month_Download!V$3:V$30)</f>
        <v>67</v>
      </c>
      <c r="M10" s="9">
        <f>_xlfn.XLOOKUP($D10,Prev_Month_Download!$I$3:$I$30,Prev_Month_Download!W$3:W$30)</f>
        <v>72</v>
      </c>
      <c r="N10" s="9">
        <f>_xlfn.XLOOKUP($D10,Prev_Month_Download!$I$3:$I$30,Prev_Month_Download!X$3:X$30)</f>
        <v>13</v>
      </c>
      <c r="O10" s="9">
        <f>_xlfn.XLOOKUP($D10,Prev_Month_Download!$I$3:$I$30,Prev_Month_Download!Y$3:Y$30)</f>
        <v>12</v>
      </c>
      <c r="P10" s="9">
        <f>_xlfn.XLOOKUP($D10,Prev_Month_Download!$I$3:$I$30,Prev_Month_Download!Z$3:Z$30)</f>
        <v>25</v>
      </c>
      <c r="Q10" s="9">
        <f>_xlfn.XLOOKUP($D10,Prev_Month_Download!$I$3:$I$30,Prev_Month_Download!AA$3:AA$30)</f>
        <v>0</v>
      </c>
      <c r="R10" s="9">
        <f>_xlfn.XLOOKUP($D10,Prev_Month_Download!$I$3:$I$30,Prev_Month_Download!AB$3:AB$30)</f>
        <v>0</v>
      </c>
      <c r="S10" s="9">
        <f>_xlfn.XLOOKUP($D10,Prev_Month_Download!$I$3:$I$30,Prev_Month_Download!AC$3:AC$30)</f>
        <v>25</v>
      </c>
      <c r="T10" s="9">
        <f>_xlfn.XLOOKUP($D10,Prev_Month_Download!$I$3:$I$30,Prev_Month_Download!AD$3:AD$30)</f>
        <v>0</v>
      </c>
      <c r="U10" s="11" t="s">
        <v>43</v>
      </c>
      <c r="V10" s="11" t="s">
        <v>43</v>
      </c>
      <c r="W10" s="11" t="s">
        <v>198</v>
      </c>
      <c r="X10" s="11" t="s">
        <v>43</v>
      </c>
      <c r="Y10">
        <f>_xlfn.XLOOKUP($D10,Prev_Month_Download!$I$3:$I$30,Prev_Month_Download!AW$3:AW$30)</f>
        <v>0</v>
      </c>
      <c r="Z10">
        <f>_xlfn.XLOOKUP($D10,Prev_Month_Download!$I$3:$I$30,Prev_Month_Download!AX$3:AX$30)</f>
        <v>0</v>
      </c>
      <c r="AA10">
        <f>_xlfn.XLOOKUP($D10,Prev_Month_Download!$I$3:$I$30,Prev_Month_Download!AY$3:AY$30)</f>
        <v>22</v>
      </c>
      <c r="AB10">
        <f>_xlfn.XLOOKUP($D10,Prev_Month_Download!$I$3:$I$30,Prev_Month_Download!AZ$3:AZ$30)</f>
        <v>0</v>
      </c>
      <c r="AC10">
        <f>_xlfn.XLOOKUP($D10,Prev_Month_Download!$I$3:$I$30,Prev_Month_Download!BA$3:BA$30)</f>
        <v>22</v>
      </c>
      <c r="AD10">
        <f>_xlfn.XLOOKUP($D10,Prev_Month_Download!$I$3:$I$30,Prev_Month_Download!BB$3:BB$30)</f>
        <v>0</v>
      </c>
      <c r="AE10">
        <f>_xlfn.XLOOKUP($D10,Prev_Month_Download!$I$3:$I$30,Prev_Month_Download!BC$3:BC$30)</f>
        <v>0</v>
      </c>
      <c r="AF10">
        <f>_xlfn.XLOOKUP($D10,Prev_Month_Download!$I$3:$I$30,Prev_Month_Download!BD$3:BD$30)</f>
        <v>18</v>
      </c>
      <c r="AG10">
        <f>_xlfn.XLOOKUP($D10,Prev_Month_Download!$I$3:$I$30,Prev_Month_Download!BE$3:BE$30)</f>
        <v>0</v>
      </c>
      <c r="AH10">
        <f>_xlfn.XLOOKUP($D10,Prev_Month_Download!$I$3:$I$30,Prev_Month_Download!BF$3:BF$30)</f>
        <v>0</v>
      </c>
      <c r="AI10">
        <f>_xlfn.XLOOKUP($D10,Prev_Month_Download!$I$3:$I$30,Prev_Month_Download!BG$3:BG$30)</f>
        <v>18</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20</v>
      </c>
      <c r="AN10">
        <f>_xlfn.XLOOKUP($D10,Prev_Month_Download!$I$3:$I$30,Prev_Month_Download!BL$3:BL$30)</f>
        <v>0</v>
      </c>
      <c r="AO10">
        <f>_xlfn.XLOOKUP($D10,Prev_Month_Download!$I$3:$I$30,Prev_Month_Download!BM$3:BM$30)</f>
        <v>20</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20</v>
      </c>
      <c r="AT10">
        <f>_xlfn.XLOOKUP($D10,Prev_Month_Download!$I$3:$I$30,Prev_Month_Download!BR$3:BR$30)</f>
        <v>0</v>
      </c>
      <c r="AU10">
        <f>_xlfn.XLOOKUP($D10,Prev_Month_Download!$I$3:$I$30,Prev_Month_Download!BS$3:BS$30)</f>
        <v>20</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8</v>
      </c>
      <c r="AZ10">
        <f>_xlfn.XLOOKUP($D10,Prev_Month_Download!$I$3:$I$30,Prev_Month_Download!BX$3:BX$30)</f>
        <v>0</v>
      </c>
      <c r="BA10">
        <f>_xlfn.XLOOKUP($D10,Prev_Month_Download!$I$3:$I$30,Prev_Month_Download!BY$3:BY$30)</f>
        <v>8</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8</v>
      </c>
      <c r="BF10">
        <f>_xlfn.XLOOKUP($D10,Prev_Month_Download!$I$3:$I$30,Prev_Month_Download!CD$3:CD$30)</f>
        <v>0</v>
      </c>
      <c r="BG10">
        <f>_xlfn.XLOOKUP($D10,Prev_Month_Download!$I$3:$I$30,Prev_Month_Download!CE$3:CE$30)</f>
        <v>8</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20</v>
      </c>
      <c r="BL10">
        <f>_xlfn.XLOOKUP($D10,Prev_Month_Download!$I$3:$I$30,Prev_Month_Download!CJ$3:CJ$30)</f>
        <v>0</v>
      </c>
      <c r="BM10">
        <f>_xlfn.XLOOKUP($D10,Prev_Month_Download!$I$3:$I$30,Prev_Month_Download!CK$3:CK$30)</f>
        <v>20</v>
      </c>
      <c r="BN10">
        <f>_xlfn.XLOOKUP($D10,Prev_Month_Download!$I$3:$I$30,Prev_Month_Download!CL$3:CL$30)</f>
        <v>0</v>
      </c>
      <c r="BO10">
        <f>_xlfn.XLOOKUP($D10,Prev_Month_Download!$I$3:$I$30,Prev_Month_Download!CM$3:CM$30)</f>
        <v>0</v>
      </c>
      <c r="BP10">
        <f>_xlfn.XLOOKUP($D10,Prev_Month_Download!$I$3:$I$30,Prev_Month_Download!CN$3:CN$30)</f>
        <v>0</v>
      </c>
      <c r="BQ10">
        <f>_xlfn.XLOOKUP($D10,Prev_Month_Download!$I$3:$I$30,Prev_Month_Download!CO$3:CO$30)</f>
        <v>20</v>
      </c>
      <c r="BR10">
        <f>_xlfn.XLOOKUP($D10,Prev_Month_Download!$I$3:$I$30,Prev_Month_Download!CP$3:CP$30)</f>
        <v>0</v>
      </c>
      <c r="BS10">
        <f>_xlfn.XLOOKUP($D10,Prev_Month_Download!$I$3:$I$30,Prev_Month_Download!CQ$3:CQ$30)</f>
        <v>20</v>
      </c>
      <c r="BT10">
        <f>_xlfn.XLOOKUP($D10,Prev_Month_Download!$I$3:$I$30,Prev_Month_Download!CR$3:CR$30)</f>
        <v>0</v>
      </c>
      <c r="BU10">
        <f>_xlfn.XLOOKUP($D10,Prev_Month_Download!$I$3:$I$30,Prev_Month_Download!CS$3:CS$30)</f>
        <v>2</v>
      </c>
      <c r="BV10">
        <f>_xlfn.XLOOKUP($D10,Prev_Month_Download!$I$3:$I$30,Prev_Month_Download!CT$3:CT$30)</f>
        <v>1</v>
      </c>
      <c r="BW10">
        <f>_xlfn.XLOOKUP($D10,Prev_Month_Download!$I$3:$I$30,Prev_Month_Download!CU$3:CU$30)</f>
        <v>5</v>
      </c>
      <c r="BX10">
        <f>_xlfn.XLOOKUP($D10,Prev_Month_Download!$I$3:$I$30,Prev_Month_Download!CV$3:CV$30)</f>
        <v>7</v>
      </c>
      <c r="BY10">
        <f>_xlfn.XLOOKUP($D10,Prev_Month_Download!$I$3:$I$30,Prev_Month_Download!CW$3:CW$30)</f>
        <v>2</v>
      </c>
      <c r="BZ10">
        <f>_xlfn.XLOOKUP($D10,Prev_Month_Download!$I$3:$I$30,Prev_Month_Download!CX$3:CX$30)</f>
        <v>0</v>
      </c>
      <c r="CA10">
        <f>_xlfn.XLOOKUP($D10,Prev_Month_Download!$I$3:$I$30,Prev_Month_Download!CY$3:CY$30)</f>
        <v>0</v>
      </c>
      <c r="CB10">
        <f>_xlfn.XLOOKUP($D10,Prev_Month_Download!$I$3:$I$30,Prev_Month_Download!CZ$3:CZ$30)</f>
        <v>0</v>
      </c>
      <c r="CC10">
        <f>_xlfn.XLOOKUP($D10,Prev_Month_Download!$I$3:$I$30,Prev_Month_Download!DA$3:DA$30)</f>
        <v>5</v>
      </c>
      <c r="CD10">
        <f>_xlfn.XLOOKUP($D10,Prev_Month_Download!$I$3:$I$30,Prev_Month_Download!DB$3:DB$30)</f>
        <v>3</v>
      </c>
      <c r="CE10">
        <f>_xlfn.XLOOKUP($D10,Prev_Month_Download!$I$3:$I$30,Prev_Month_Download!DC$3:DC$30)</f>
        <v>5</v>
      </c>
      <c r="CF10">
        <f>_xlfn.XLOOKUP($D10,Prev_Month_Download!$I$3:$I$30,Prev_Month_Download!DD$3:DD$30)</f>
        <v>0</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21</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16</v>
      </c>
      <c r="CS10" s="23">
        <f>_xlfn.XLOOKUP($D10,Prev_Month_Download!$I$3:$I$30,Prev_Month_Download!AU$3:AU$30)</f>
        <v>40</v>
      </c>
      <c r="CT10" s="23">
        <f>_xlfn.XLOOKUP($D10,Prev_Month_Download!$I$3:$I$30,Prev_Month_Download!AV$3:AV$30)</f>
        <v>0</v>
      </c>
    </row>
    <row r="11" spans="1:98" x14ac:dyDescent="0.2">
      <c r="A11" s="18">
        <v>21</v>
      </c>
      <c r="B11" s="14">
        <v>36</v>
      </c>
      <c r="C11" s="18" t="s">
        <v>72</v>
      </c>
      <c r="D11" s="22">
        <v>10236210209</v>
      </c>
      <c r="E11" s="18">
        <v>2</v>
      </c>
      <c r="F11" s="18" t="s">
        <v>86</v>
      </c>
      <c r="G11" s="18" t="s">
        <v>38</v>
      </c>
      <c r="H11" s="18" t="s">
        <v>39</v>
      </c>
      <c r="I11" s="18" t="s">
        <v>40</v>
      </c>
      <c r="J11" s="18" t="s">
        <v>41</v>
      </c>
      <c r="K11" s="9">
        <f>_xlfn.XLOOKUP($D11,Prev_Month_Download!$I$3:$I$30,Prev_Month_Download!U$3:U$30)</f>
        <v>12</v>
      </c>
      <c r="L11" s="9">
        <f>_xlfn.XLOOKUP($D11,Prev_Month_Download!$I$3:$I$30,Prev_Month_Download!V$3:V$30)</f>
        <v>57</v>
      </c>
      <c r="M11" s="9">
        <f>_xlfn.XLOOKUP($D11,Prev_Month_Download!$I$3:$I$30,Prev_Month_Download!W$3:W$30)</f>
        <v>98</v>
      </c>
      <c r="N11" s="9">
        <f>_xlfn.XLOOKUP($D11,Prev_Month_Download!$I$3:$I$30,Prev_Month_Download!X$3:X$30)</f>
        <v>11</v>
      </c>
      <c r="O11" s="9">
        <f>_xlfn.XLOOKUP($D11,Prev_Month_Download!$I$3:$I$30,Prev_Month_Download!Y$3:Y$30)</f>
        <v>12</v>
      </c>
      <c r="P11" s="9">
        <f>_xlfn.XLOOKUP($D11,Prev_Month_Download!$I$3:$I$30,Prev_Month_Download!Z$3:Z$30)</f>
        <v>25</v>
      </c>
      <c r="Q11" s="9">
        <f>_xlfn.XLOOKUP($D11,Prev_Month_Download!$I$3:$I$30,Prev_Month_Download!AA$3:AA$30)</f>
        <v>0</v>
      </c>
      <c r="R11" s="9">
        <f>_xlfn.XLOOKUP($D11,Prev_Month_Download!$I$3:$I$30,Prev_Month_Download!AB$3:AB$30)</f>
        <v>0</v>
      </c>
      <c r="S11" s="9">
        <f>_xlfn.XLOOKUP($D11,Prev_Month_Download!$I$3:$I$30,Prev_Month_Download!AC$3:AC$30)</f>
        <v>25</v>
      </c>
      <c r="T11" s="9">
        <f>_xlfn.XLOOKUP($D11,Prev_Month_Download!$I$3:$I$30,Prev_Month_Download!AD$3:AD$30)</f>
        <v>0</v>
      </c>
      <c r="U11" s="11" t="s">
        <v>43</v>
      </c>
      <c r="V11" s="11" t="s">
        <v>42</v>
      </c>
      <c r="W11" s="11" t="s">
        <v>45</v>
      </c>
      <c r="X11" s="11" t="s">
        <v>42</v>
      </c>
      <c r="Y11">
        <f>_xlfn.XLOOKUP($D11,Prev_Month_Download!$I$3:$I$30,Prev_Month_Download!AW$3:AW$30)</f>
        <v>0</v>
      </c>
      <c r="Z11">
        <f>_xlfn.XLOOKUP($D11,Prev_Month_Download!$I$3:$I$30,Prev_Month_Download!AX$3:AX$30)</f>
        <v>0</v>
      </c>
      <c r="AA11">
        <f>_xlfn.XLOOKUP($D11,Prev_Month_Download!$I$3:$I$30,Prev_Month_Download!AY$3:AY$30)</f>
        <v>15</v>
      </c>
      <c r="AB11">
        <f>_xlfn.XLOOKUP($D11,Prev_Month_Download!$I$3:$I$30,Prev_Month_Download!AZ$3:AZ$30)</f>
        <v>5</v>
      </c>
      <c r="AC11">
        <f>_xlfn.XLOOKUP($D11,Prev_Month_Download!$I$3:$I$30,Prev_Month_Download!BA$3:BA$30)</f>
        <v>20</v>
      </c>
      <c r="AD11">
        <f>_xlfn.XLOOKUP($D11,Prev_Month_Download!$I$3:$I$30,Prev_Month_Download!BB$3:BB$30)</f>
        <v>0</v>
      </c>
      <c r="AE11">
        <f>_xlfn.XLOOKUP($D11,Prev_Month_Download!$I$3:$I$30,Prev_Month_Download!BC$3:BC$30)</f>
        <v>1</v>
      </c>
      <c r="AF11">
        <f>_xlfn.XLOOKUP($D11,Prev_Month_Download!$I$3:$I$30,Prev_Month_Download!BD$3:BD$30)</f>
        <v>1</v>
      </c>
      <c r="AG11">
        <f>_xlfn.XLOOKUP($D11,Prev_Month_Download!$I$3:$I$30,Prev_Month_Download!BE$3:BE$30)</f>
        <v>14</v>
      </c>
      <c r="AH11">
        <f>_xlfn.XLOOKUP($D11,Prev_Month_Download!$I$3:$I$30,Prev_Month_Download!BF$3:BF$30)</f>
        <v>4</v>
      </c>
      <c r="AI11">
        <f>_xlfn.XLOOKUP($D11,Prev_Month_Download!$I$3:$I$30,Prev_Month_Download!BG$3:BG$30)</f>
        <v>20</v>
      </c>
      <c r="AJ11">
        <f>_xlfn.XLOOKUP($D11,Prev_Month_Download!$I$3:$I$30,Prev_Month_Download!BH$3:BH$30)</f>
        <v>0</v>
      </c>
      <c r="AK11">
        <f>_xlfn.XLOOKUP($D11,Prev_Month_Download!$I$3:$I$30,Prev_Month_Download!BI$3:BI$30)</f>
        <v>2</v>
      </c>
      <c r="AL11">
        <f>_xlfn.XLOOKUP($D11,Prev_Month_Download!$I$3:$I$30,Prev_Month_Download!BJ$3:BJ$30)</f>
        <v>0</v>
      </c>
      <c r="AM11">
        <f>_xlfn.XLOOKUP($D11,Prev_Month_Download!$I$3:$I$30,Prev_Month_Download!BK$3:BK$30)</f>
        <v>13</v>
      </c>
      <c r="AN11">
        <f>_xlfn.XLOOKUP($D11,Prev_Month_Download!$I$3:$I$30,Prev_Month_Download!BL$3:BL$30)</f>
        <v>5</v>
      </c>
      <c r="AO11">
        <f>_xlfn.XLOOKUP($D11,Prev_Month_Download!$I$3:$I$30,Prev_Month_Download!BM$3:BM$30)</f>
        <v>20</v>
      </c>
      <c r="AP11">
        <f>_xlfn.XLOOKUP($D11,Prev_Month_Download!$I$3:$I$30,Prev_Month_Download!BN$3:BN$30)</f>
        <v>0</v>
      </c>
      <c r="AQ11">
        <f>_xlfn.XLOOKUP($D11,Prev_Month_Download!$I$3:$I$30,Prev_Month_Download!BO$3:BO$30)</f>
        <v>2</v>
      </c>
      <c r="AR11">
        <f>_xlfn.XLOOKUP($D11,Prev_Month_Download!$I$3:$I$30,Prev_Month_Download!BP$3:BP$30)</f>
        <v>2</v>
      </c>
      <c r="AS11">
        <f>_xlfn.XLOOKUP($D11,Prev_Month_Download!$I$3:$I$30,Prev_Month_Download!BQ$3:BQ$30)</f>
        <v>11</v>
      </c>
      <c r="AT11">
        <f>_xlfn.XLOOKUP($D11,Prev_Month_Download!$I$3:$I$30,Prev_Month_Download!BR$3:BR$30)</f>
        <v>5</v>
      </c>
      <c r="AU11">
        <f>_xlfn.XLOOKUP($D11,Prev_Month_Download!$I$3:$I$30,Prev_Month_Download!BS$3:BS$30)</f>
        <v>20</v>
      </c>
      <c r="AV11">
        <f>_xlfn.XLOOKUP($D11,Prev_Month_Download!$I$3:$I$30,Prev_Month_Download!BT$3:BT$30)</f>
        <v>0</v>
      </c>
      <c r="AW11">
        <f>_xlfn.XLOOKUP($D11,Prev_Month_Download!$I$3:$I$30,Prev_Month_Download!BU$3:BU$30)</f>
        <v>0</v>
      </c>
      <c r="AX11">
        <f>_xlfn.XLOOKUP($D11,Prev_Month_Download!$I$3:$I$30,Prev_Month_Download!BV$3:BV$30)</f>
        <v>0</v>
      </c>
      <c r="AY11">
        <f>_xlfn.XLOOKUP($D11,Prev_Month_Download!$I$3:$I$30,Prev_Month_Download!BW$3:BW$30)</f>
        <v>2</v>
      </c>
      <c r="AZ11">
        <f>_xlfn.XLOOKUP($D11,Prev_Month_Download!$I$3:$I$30,Prev_Month_Download!BX$3:BX$30)</f>
        <v>6</v>
      </c>
      <c r="BA11">
        <f>_xlfn.XLOOKUP($D11,Prev_Month_Download!$I$3:$I$30,Prev_Month_Download!BY$3:BY$30)</f>
        <v>8</v>
      </c>
      <c r="BB11">
        <f>_xlfn.XLOOKUP($D11,Prev_Month_Download!$I$3:$I$30,Prev_Month_Download!BZ$3:BZ$30)</f>
        <v>0</v>
      </c>
      <c r="BC11">
        <f>_xlfn.XLOOKUP($D11,Prev_Month_Download!$I$3:$I$30,Prev_Month_Download!CA$3:CA$30)</f>
        <v>0</v>
      </c>
      <c r="BD11">
        <f>_xlfn.XLOOKUP($D11,Prev_Month_Download!$I$3:$I$30,Prev_Month_Download!CB$3:CB$30)</f>
        <v>1</v>
      </c>
      <c r="BE11">
        <f>_xlfn.XLOOKUP($D11,Prev_Month_Download!$I$3:$I$30,Prev_Month_Download!CC$3:CC$30)</f>
        <v>7</v>
      </c>
      <c r="BF11">
        <f>_xlfn.XLOOKUP($D11,Prev_Month_Download!$I$3:$I$30,Prev_Month_Download!CD$3:CD$30)</f>
        <v>0</v>
      </c>
      <c r="BG11">
        <f>_xlfn.XLOOKUP($D11,Prev_Month_Download!$I$3:$I$30,Prev_Month_Download!CE$3:CE$30)</f>
        <v>8</v>
      </c>
      <c r="BH11">
        <f>_xlfn.XLOOKUP($D11,Prev_Month_Download!$I$3:$I$30,Prev_Month_Download!CF$3:CF$30)</f>
        <v>0</v>
      </c>
      <c r="BI11">
        <f>_xlfn.XLOOKUP($D11,Prev_Month_Download!$I$3:$I$30,Prev_Month_Download!CG$3:CG$30)</f>
        <v>2</v>
      </c>
      <c r="BJ11">
        <f>_xlfn.XLOOKUP($D11,Prev_Month_Download!$I$3:$I$30,Prev_Month_Download!CH$3:CH$30)</f>
        <v>0</v>
      </c>
      <c r="BK11">
        <f>_xlfn.XLOOKUP($D11,Prev_Month_Download!$I$3:$I$30,Prev_Month_Download!CI$3:CI$30)</f>
        <v>13</v>
      </c>
      <c r="BL11">
        <f>_xlfn.XLOOKUP($D11,Prev_Month_Download!$I$3:$I$30,Prev_Month_Download!CJ$3:CJ$30)</f>
        <v>5</v>
      </c>
      <c r="BM11">
        <f>_xlfn.XLOOKUP($D11,Prev_Month_Download!$I$3:$I$30,Prev_Month_Download!CK$3:CK$30)</f>
        <v>20</v>
      </c>
      <c r="BN11">
        <f>_xlfn.XLOOKUP($D11,Prev_Month_Download!$I$3:$I$30,Prev_Month_Download!CL$3:CL$30)</f>
        <v>0</v>
      </c>
      <c r="BO11">
        <f>_xlfn.XLOOKUP($D11,Prev_Month_Download!$I$3:$I$30,Prev_Month_Download!CM$3:CM$30)</f>
        <v>2</v>
      </c>
      <c r="BP11">
        <f>_xlfn.XLOOKUP($D11,Prev_Month_Download!$I$3:$I$30,Prev_Month_Download!CN$3:CN$30)</f>
        <v>2</v>
      </c>
      <c r="BQ11">
        <f>_xlfn.XLOOKUP($D11,Prev_Month_Download!$I$3:$I$30,Prev_Month_Download!CO$3:CO$30)</f>
        <v>11</v>
      </c>
      <c r="BR11">
        <f>_xlfn.XLOOKUP($D11,Prev_Month_Download!$I$3:$I$30,Prev_Month_Download!CP$3:CP$30)</f>
        <v>5</v>
      </c>
      <c r="BS11">
        <f>_xlfn.XLOOKUP($D11,Prev_Month_Download!$I$3:$I$30,Prev_Month_Download!CQ$3:CQ$30)</f>
        <v>20</v>
      </c>
      <c r="BT11">
        <f>_xlfn.XLOOKUP($D11,Prev_Month_Download!$I$3:$I$30,Prev_Month_Download!CR$3:CR$30)</f>
        <v>0</v>
      </c>
      <c r="BU11">
        <f>_xlfn.XLOOKUP($D11,Prev_Month_Download!$I$3:$I$30,Prev_Month_Download!CS$3:CS$30)</f>
        <v>4</v>
      </c>
      <c r="BV11">
        <f>_xlfn.XLOOKUP($D11,Prev_Month_Download!$I$3:$I$30,Prev_Month_Download!CT$3:CT$30)</f>
        <v>2</v>
      </c>
      <c r="BW11">
        <f>_xlfn.XLOOKUP($D11,Prev_Month_Download!$I$3:$I$30,Prev_Month_Download!CU$3:CU$30)</f>
        <v>1</v>
      </c>
      <c r="BX11">
        <f>_xlfn.XLOOKUP($D11,Prev_Month_Download!$I$3:$I$30,Prev_Month_Download!CV$3:CV$30)</f>
        <v>5</v>
      </c>
      <c r="BY11">
        <f>_xlfn.XLOOKUP($D11,Prev_Month_Download!$I$3:$I$30,Prev_Month_Download!CW$3:CW$30)</f>
        <v>7</v>
      </c>
      <c r="BZ11">
        <f>_xlfn.XLOOKUP($D11,Prev_Month_Download!$I$3:$I$30,Prev_Month_Download!CX$3:CX$30)</f>
        <v>3</v>
      </c>
      <c r="CA11">
        <f>_xlfn.XLOOKUP($D11,Prev_Month_Download!$I$3:$I$30,Prev_Month_Download!CY$3:CY$30)</f>
        <v>0</v>
      </c>
      <c r="CB11">
        <f>_xlfn.XLOOKUP($D11,Prev_Month_Download!$I$3:$I$30,Prev_Month_Download!CZ$3:CZ$30)</f>
        <v>6</v>
      </c>
      <c r="CC11">
        <f>_xlfn.XLOOKUP($D11,Prev_Month_Download!$I$3:$I$30,Prev_Month_Download!DA$3:DA$30)</f>
        <v>0</v>
      </c>
      <c r="CD11">
        <f>_xlfn.XLOOKUP($D11,Prev_Month_Download!$I$3:$I$30,Prev_Month_Download!DB$3:DB$30)</f>
        <v>7</v>
      </c>
      <c r="CE11">
        <f>_xlfn.XLOOKUP($D11,Prev_Month_Download!$I$3:$I$30,Prev_Month_Download!DC$3:DC$30)</f>
        <v>0</v>
      </c>
      <c r="CF11">
        <f>_xlfn.XLOOKUP($D11,Prev_Month_Download!$I$3:$I$30,Prev_Month_Download!DD$3:DD$30)</f>
        <v>0</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16</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11</v>
      </c>
      <c r="CS11" s="23">
        <f>_xlfn.XLOOKUP($D11,Prev_Month_Download!$I$3:$I$30,Prev_Month_Download!AU$3:AU$30)</f>
        <v>40</v>
      </c>
      <c r="CT11" s="23">
        <f>_xlfn.XLOOKUP($D11,Prev_Month_Download!$I$3:$I$30,Prev_Month_Download!AV$3:AV$30)</f>
        <v>0</v>
      </c>
    </row>
    <row r="12" spans="1:98" x14ac:dyDescent="0.2">
      <c r="A12" s="18">
        <v>22</v>
      </c>
      <c r="B12" s="14">
        <v>34</v>
      </c>
      <c r="C12" s="18" t="s">
        <v>73</v>
      </c>
      <c r="D12" s="22">
        <v>10236210207</v>
      </c>
      <c r="E12" s="18">
        <v>2</v>
      </c>
      <c r="F12" s="18" t="s">
        <v>86</v>
      </c>
      <c r="G12" s="18" t="s">
        <v>38</v>
      </c>
      <c r="H12" s="18" t="s">
        <v>39</v>
      </c>
      <c r="I12" s="18" t="s">
        <v>40</v>
      </c>
      <c r="J12" s="18" t="s">
        <v>41</v>
      </c>
      <c r="K12" s="9">
        <f>_xlfn.XLOOKUP($D12,Prev_Month_Download!$I$3:$I$30,Prev_Month_Download!U$3:U$30)</f>
        <v>13</v>
      </c>
      <c r="L12" s="9">
        <f>_xlfn.XLOOKUP($D12,Prev_Month_Download!$I$3:$I$30,Prev_Month_Download!V$3:V$30)</f>
        <v>78</v>
      </c>
      <c r="M12" s="9">
        <f>_xlfn.XLOOKUP($D12,Prev_Month_Download!$I$3:$I$30,Prev_Month_Download!W$3:W$30)</f>
        <v>98</v>
      </c>
      <c r="N12" s="9">
        <f>_xlfn.XLOOKUP($D12,Prev_Month_Download!$I$3:$I$30,Prev_Month_Download!X$3:X$30)</f>
        <v>10</v>
      </c>
      <c r="O12" s="9">
        <f>_xlfn.XLOOKUP($D12,Prev_Month_Download!$I$3:$I$30,Prev_Month_Download!Y$3:Y$30)</f>
        <v>13</v>
      </c>
      <c r="P12" s="9">
        <f>_xlfn.XLOOKUP($D12,Prev_Month_Download!$I$3:$I$30,Prev_Month_Download!Z$3:Z$30)</f>
        <v>25</v>
      </c>
      <c r="Q12" s="9">
        <f>_xlfn.XLOOKUP($D12,Prev_Month_Download!$I$3:$I$30,Prev_Month_Download!AA$3:AA$30)</f>
        <v>0</v>
      </c>
      <c r="R12" s="9">
        <f>_xlfn.XLOOKUP($D12,Prev_Month_Download!$I$3:$I$30,Prev_Month_Download!AB$3:AB$30)</f>
        <v>0</v>
      </c>
      <c r="S12" s="9">
        <f>_xlfn.XLOOKUP($D12,Prev_Month_Download!$I$3:$I$30,Prev_Month_Download!AC$3:AC$30)</f>
        <v>25</v>
      </c>
      <c r="T12" s="9">
        <f>_xlfn.XLOOKUP($D12,Prev_Month_Download!$I$3:$I$30,Prev_Month_Download!AD$3:AD$30)</f>
        <v>0</v>
      </c>
      <c r="U12" s="11" t="s">
        <v>43</v>
      </c>
      <c r="V12" s="11" t="s">
        <v>42</v>
      </c>
      <c r="W12" s="11" t="s">
        <v>45</v>
      </c>
      <c r="X12" s="11" t="s">
        <v>43</v>
      </c>
      <c r="Y12">
        <f>_xlfn.XLOOKUP($D12,Prev_Month_Download!$I$3:$I$30,Prev_Month_Download!AW$3:AW$30)</f>
        <v>21</v>
      </c>
      <c r="Z12">
        <f>_xlfn.XLOOKUP($D12,Prev_Month_Download!$I$3:$I$30,Prev_Month_Download!AX$3:AX$30)</f>
        <v>0</v>
      </c>
      <c r="AA12">
        <f>_xlfn.XLOOKUP($D12,Prev_Month_Download!$I$3:$I$30,Prev_Month_Download!AY$3:AY$30)</f>
        <v>0</v>
      </c>
      <c r="AB12">
        <f>_xlfn.XLOOKUP($D12,Prev_Month_Download!$I$3:$I$30,Prev_Month_Download!AZ$3:AZ$30)</f>
        <v>0</v>
      </c>
      <c r="AC12">
        <f>_xlfn.XLOOKUP($D12,Prev_Month_Download!$I$3:$I$30,Prev_Month_Download!BA$3:BA$30)</f>
        <v>21</v>
      </c>
      <c r="AD12">
        <f>_xlfn.XLOOKUP($D12,Prev_Month_Download!$I$3:$I$30,Prev_Month_Download!BB$3:BB$30)</f>
        <v>0</v>
      </c>
      <c r="AE12">
        <f>_xlfn.XLOOKUP($D12,Prev_Month_Download!$I$3:$I$30,Prev_Month_Download!BC$3:BC$30)</f>
        <v>19</v>
      </c>
      <c r="AF12">
        <f>_xlfn.XLOOKUP($D12,Prev_Month_Download!$I$3:$I$30,Prev_Month_Download!BD$3:BD$30)</f>
        <v>0</v>
      </c>
      <c r="AG12">
        <f>_xlfn.XLOOKUP($D12,Prev_Month_Download!$I$3:$I$30,Prev_Month_Download!BE$3:BE$30)</f>
        <v>0</v>
      </c>
      <c r="AH12">
        <f>_xlfn.XLOOKUP($D12,Prev_Month_Download!$I$3:$I$30,Prev_Month_Download!BF$3:BF$30)</f>
        <v>0</v>
      </c>
      <c r="AI12">
        <f>_xlfn.XLOOKUP($D12,Prev_Month_Download!$I$3:$I$30,Prev_Month_Download!BG$3:BG$30)</f>
        <v>19</v>
      </c>
      <c r="AJ12">
        <f>_xlfn.XLOOKUP($D12,Prev_Month_Download!$I$3:$I$30,Prev_Month_Download!BH$3:BH$30)</f>
        <v>0</v>
      </c>
      <c r="AK12">
        <f>_xlfn.XLOOKUP($D12,Prev_Month_Download!$I$3:$I$30,Prev_Month_Download!BI$3:BI$30)</f>
        <v>21</v>
      </c>
      <c r="AL12">
        <f>_xlfn.XLOOKUP($D12,Prev_Month_Download!$I$3:$I$30,Prev_Month_Download!BJ$3:BJ$30)</f>
        <v>0</v>
      </c>
      <c r="AM12">
        <f>_xlfn.XLOOKUP($D12,Prev_Month_Download!$I$3:$I$30,Prev_Month_Download!BK$3:BK$30)</f>
        <v>0</v>
      </c>
      <c r="AN12">
        <f>_xlfn.XLOOKUP($D12,Prev_Month_Download!$I$3:$I$30,Prev_Month_Download!BL$3:BL$30)</f>
        <v>0</v>
      </c>
      <c r="AO12">
        <f>_xlfn.XLOOKUP($D12,Prev_Month_Download!$I$3:$I$30,Prev_Month_Download!BM$3:BM$30)</f>
        <v>21</v>
      </c>
      <c r="AP12">
        <f>_xlfn.XLOOKUP($D12,Prev_Month_Download!$I$3:$I$30,Prev_Month_Download!BN$3:BN$30)</f>
        <v>0</v>
      </c>
      <c r="AQ12">
        <f>_xlfn.XLOOKUP($D12,Prev_Month_Download!$I$3:$I$30,Prev_Month_Download!BO$3:BO$30)</f>
        <v>19</v>
      </c>
      <c r="AR12">
        <f>_xlfn.XLOOKUP($D12,Prev_Month_Download!$I$3:$I$30,Prev_Month_Download!BP$3:BP$30)</f>
        <v>0</v>
      </c>
      <c r="AS12">
        <f>_xlfn.XLOOKUP($D12,Prev_Month_Download!$I$3:$I$30,Prev_Month_Download!BQ$3:BQ$30)</f>
        <v>0</v>
      </c>
      <c r="AT12">
        <f>_xlfn.XLOOKUP($D12,Prev_Month_Download!$I$3:$I$30,Prev_Month_Download!BR$3:BR$30)</f>
        <v>0</v>
      </c>
      <c r="AU12">
        <f>_xlfn.XLOOKUP($D12,Prev_Month_Download!$I$3:$I$30,Prev_Month_Download!BS$3:BS$30)</f>
        <v>19</v>
      </c>
      <c r="AV12">
        <f>_xlfn.XLOOKUP($D12,Prev_Month_Download!$I$3:$I$30,Prev_Month_Download!BT$3:BT$30)</f>
        <v>0</v>
      </c>
      <c r="AW12">
        <f>_xlfn.XLOOKUP($D12,Prev_Month_Download!$I$3:$I$30,Prev_Month_Download!BU$3:BU$30)</f>
        <v>8</v>
      </c>
      <c r="AX12">
        <f>_xlfn.XLOOKUP($D12,Prev_Month_Download!$I$3:$I$30,Prev_Month_Download!BV$3:BV$30)</f>
        <v>0</v>
      </c>
      <c r="AY12">
        <f>_xlfn.XLOOKUP($D12,Prev_Month_Download!$I$3:$I$30,Prev_Month_Download!BW$3:BW$30)</f>
        <v>0</v>
      </c>
      <c r="AZ12">
        <f>_xlfn.XLOOKUP($D12,Prev_Month_Download!$I$3:$I$30,Prev_Month_Download!BX$3:BX$30)</f>
        <v>0</v>
      </c>
      <c r="BA12">
        <f>_xlfn.XLOOKUP($D12,Prev_Month_Download!$I$3:$I$30,Prev_Month_Download!BY$3:BY$30)</f>
        <v>8</v>
      </c>
      <c r="BB12">
        <f>_xlfn.XLOOKUP($D12,Prev_Month_Download!$I$3:$I$30,Prev_Month_Download!BZ$3:BZ$30)</f>
        <v>0</v>
      </c>
      <c r="BC12">
        <f>_xlfn.XLOOKUP($D12,Prev_Month_Download!$I$3:$I$30,Prev_Month_Download!CA$3:CA$30)</f>
        <v>8</v>
      </c>
      <c r="BD12">
        <f>_xlfn.XLOOKUP($D12,Prev_Month_Download!$I$3:$I$30,Prev_Month_Download!CB$3:CB$30)</f>
        <v>0</v>
      </c>
      <c r="BE12">
        <f>_xlfn.XLOOKUP($D12,Prev_Month_Download!$I$3:$I$30,Prev_Month_Download!CC$3:CC$30)</f>
        <v>0</v>
      </c>
      <c r="BF12">
        <f>_xlfn.XLOOKUP($D12,Prev_Month_Download!$I$3:$I$30,Prev_Month_Download!CD$3:CD$30)</f>
        <v>0</v>
      </c>
      <c r="BG12">
        <f>_xlfn.XLOOKUP($D12,Prev_Month_Download!$I$3:$I$30,Prev_Month_Download!CE$3:CE$30)</f>
        <v>8</v>
      </c>
      <c r="BH12">
        <f>_xlfn.XLOOKUP($D12,Prev_Month_Download!$I$3:$I$30,Prev_Month_Download!CF$3:CF$30)</f>
        <v>0</v>
      </c>
      <c r="BI12">
        <f>_xlfn.XLOOKUP($D12,Prev_Month_Download!$I$3:$I$30,Prev_Month_Download!CG$3:CG$30)</f>
        <v>21</v>
      </c>
      <c r="BJ12">
        <f>_xlfn.XLOOKUP($D12,Prev_Month_Download!$I$3:$I$30,Prev_Month_Download!CH$3:CH$30)</f>
        <v>0</v>
      </c>
      <c r="BK12">
        <f>_xlfn.XLOOKUP($D12,Prev_Month_Download!$I$3:$I$30,Prev_Month_Download!CI$3:CI$30)</f>
        <v>0</v>
      </c>
      <c r="BL12">
        <f>_xlfn.XLOOKUP($D12,Prev_Month_Download!$I$3:$I$30,Prev_Month_Download!CJ$3:CJ$30)</f>
        <v>0</v>
      </c>
      <c r="BM12">
        <f>_xlfn.XLOOKUP($D12,Prev_Month_Download!$I$3:$I$30,Prev_Month_Download!CK$3:CK$30)</f>
        <v>21</v>
      </c>
      <c r="BN12">
        <f>_xlfn.XLOOKUP($D12,Prev_Month_Download!$I$3:$I$30,Prev_Month_Download!CL$3:CL$30)</f>
        <v>0</v>
      </c>
      <c r="BO12">
        <f>_xlfn.XLOOKUP($D12,Prev_Month_Download!$I$3:$I$30,Prev_Month_Download!CM$3:CM$30)</f>
        <v>19</v>
      </c>
      <c r="BP12">
        <f>_xlfn.XLOOKUP($D12,Prev_Month_Download!$I$3:$I$30,Prev_Month_Download!CN$3:CN$30)</f>
        <v>0</v>
      </c>
      <c r="BQ12">
        <f>_xlfn.XLOOKUP($D12,Prev_Month_Download!$I$3:$I$30,Prev_Month_Download!CO$3:CO$30)</f>
        <v>0</v>
      </c>
      <c r="BR12">
        <f>_xlfn.XLOOKUP($D12,Prev_Month_Download!$I$3:$I$30,Prev_Month_Download!CP$3:CP$30)</f>
        <v>0</v>
      </c>
      <c r="BS12">
        <f>_xlfn.XLOOKUP($D12,Prev_Month_Download!$I$3:$I$30,Prev_Month_Download!CQ$3:CQ$30)</f>
        <v>19</v>
      </c>
      <c r="BT12">
        <f>_xlfn.XLOOKUP($D12,Prev_Month_Download!$I$3:$I$30,Prev_Month_Download!CR$3:CR$30)</f>
        <v>0</v>
      </c>
      <c r="BU12">
        <f>_xlfn.XLOOKUP($D12,Prev_Month_Download!$I$3:$I$30,Prev_Month_Download!CS$3:CS$30)</f>
        <v>5</v>
      </c>
      <c r="BV12">
        <f>_xlfn.XLOOKUP($D12,Prev_Month_Download!$I$3:$I$30,Prev_Month_Download!CT$3:CT$30)</f>
        <v>3</v>
      </c>
      <c r="BW12">
        <f>_xlfn.XLOOKUP($D12,Prev_Month_Download!$I$3:$I$30,Prev_Month_Download!CU$3:CU$30)</f>
        <v>1</v>
      </c>
      <c r="BX12">
        <f>_xlfn.XLOOKUP($D12,Prev_Month_Download!$I$3:$I$30,Prev_Month_Download!CV$3:CV$30)</f>
        <v>6</v>
      </c>
      <c r="BY12">
        <f>_xlfn.XLOOKUP($D12,Prev_Month_Download!$I$3:$I$30,Prev_Month_Download!CW$3:CW$30)</f>
        <v>2</v>
      </c>
      <c r="BZ12">
        <f>_xlfn.XLOOKUP($D12,Prev_Month_Download!$I$3:$I$30,Prev_Month_Download!CX$3:CX$30)</f>
        <v>0</v>
      </c>
      <c r="CA12">
        <f>_xlfn.XLOOKUP($D12,Prev_Month_Download!$I$3:$I$30,Prev_Month_Download!CY$3:CY$30)</f>
        <v>7</v>
      </c>
      <c r="CB12">
        <f>_xlfn.XLOOKUP($D12,Prev_Month_Download!$I$3:$I$30,Prev_Month_Download!CZ$3:CZ$30)</f>
        <v>5</v>
      </c>
      <c r="CC12">
        <f>_xlfn.XLOOKUP($D12,Prev_Month_Download!$I$3:$I$30,Prev_Month_Download!DA$3:DA$30)</f>
        <v>0</v>
      </c>
      <c r="CD12">
        <f>_xlfn.XLOOKUP($D12,Prev_Month_Download!$I$3:$I$30,Prev_Month_Download!DB$3:DB$30)</f>
        <v>4</v>
      </c>
      <c r="CE12">
        <f>_xlfn.XLOOKUP($D12,Prev_Month_Download!$I$3:$I$30,Prev_Month_Download!DC$3:DC$30)</f>
        <v>3</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21</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17</v>
      </c>
      <c r="CS12" s="23">
        <f>_xlfn.XLOOKUP($D12,Prev_Month_Download!$I$3:$I$30,Prev_Month_Download!AU$3:AU$30)</f>
        <v>40</v>
      </c>
      <c r="CT12" s="23">
        <f>_xlfn.XLOOKUP($D12,Prev_Month_Download!$I$3:$I$30,Prev_Month_Download!AV$3:AV$30)</f>
        <v>0</v>
      </c>
    </row>
    <row r="13" spans="1:98" x14ac:dyDescent="0.2">
      <c r="A13" s="18">
        <v>23</v>
      </c>
      <c r="B13" s="14">
        <v>35</v>
      </c>
      <c r="C13" s="18" t="s">
        <v>74</v>
      </c>
      <c r="D13" s="22">
        <v>10236210208</v>
      </c>
      <c r="E13" s="18">
        <v>2</v>
      </c>
      <c r="F13" s="18" t="s">
        <v>86</v>
      </c>
      <c r="G13" s="18" t="s">
        <v>38</v>
      </c>
      <c r="H13" s="18" t="s">
        <v>39</v>
      </c>
      <c r="I13" s="18" t="s">
        <v>40</v>
      </c>
      <c r="J13" s="18" t="s">
        <v>41</v>
      </c>
      <c r="K13" s="9">
        <f>_xlfn.XLOOKUP($D13,Prev_Month_Download!$I$3:$I$30,Prev_Month_Download!U$3:U$30)</f>
        <v>10</v>
      </c>
      <c r="L13" s="9">
        <f>_xlfn.XLOOKUP($D13,Prev_Month_Download!$I$3:$I$30,Prev_Month_Download!V$3:V$30)</f>
        <v>65</v>
      </c>
      <c r="M13" s="9">
        <f>_xlfn.XLOOKUP($D13,Prev_Month_Download!$I$3:$I$30,Prev_Month_Download!W$3:W$30)</f>
        <v>71</v>
      </c>
      <c r="N13" s="9">
        <f>_xlfn.XLOOKUP($D13,Prev_Month_Download!$I$3:$I$30,Prev_Month_Download!X$3:X$30)</f>
        <v>13</v>
      </c>
      <c r="O13" s="9">
        <f>_xlfn.XLOOKUP($D13,Prev_Month_Download!$I$3:$I$30,Prev_Month_Download!Y$3:Y$30)</f>
        <v>10</v>
      </c>
      <c r="P13" s="9">
        <f>_xlfn.XLOOKUP($D13,Prev_Month_Download!$I$3:$I$30,Prev_Month_Download!Z$3:Z$30)</f>
        <v>25</v>
      </c>
      <c r="Q13" s="9">
        <f>_xlfn.XLOOKUP($D13,Prev_Month_Download!$I$3:$I$30,Prev_Month_Download!AA$3:AA$30)</f>
        <v>0</v>
      </c>
      <c r="R13" s="9">
        <f>_xlfn.XLOOKUP($D13,Prev_Month_Download!$I$3:$I$30,Prev_Month_Download!AB$3:AB$30)</f>
        <v>0</v>
      </c>
      <c r="S13" s="9">
        <f>_xlfn.XLOOKUP($D13,Prev_Month_Download!$I$3:$I$30,Prev_Month_Download!AC$3:AC$30)</f>
        <v>25</v>
      </c>
      <c r="T13" s="9">
        <f>_xlfn.XLOOKUP($D13,Prev_Month_Download!$I$3:$I$30,Prev_Month_Download!AD$3:AD$30)</f>
        <v>0</v>
      </c>
      <c r="U13" s="11" t="s">
        <v>43</v>
      </c>
      <c r="V13" s="11" t="s">
        <v>43</v>
      </c>
      <c r="W13" s="11" t="s">
        <v>198</v>
      </c>
      <c r="X13" s="11" t="s">
        <v>43</v>
      </c>
      <c r="Y13">
        <f>_xlfn.XLOOKUP($D13,Prev_Month_Download!$I$3:$I$30,Prev_Month_Download!AW$3:AW$30)</f>
        <v>14</v>
      </c>
      <c r="Z13">
        <f>_xlfn.XLOOKUP($D13,Prev_Month_Download!$I$3:$I$30,Prev_Month_Download!AX$3:AX$30)</f>
        <v>0</v>
      </c>
      <c r="AA13">
        <f>_xlfn.XLOOKUP($D13,Prev_Month_Download!$I$3:$I$30,Prev_Month_Download!AY$3:AY$30)</f>
        <v>8</v>
      </c>
      <c r="AB13">
        <f>_xlfn.XLOOKUP($D13,Prev_Month_Download!$I$3:$I$30,Prev_Month_Download!AZ$3:AZ$30)</f>
        <v>0</v>
      </c>
      <c r="AC13">
        <f>_xlfn.XLOOKUP($D13,Prev_Month_Download!$I$3:$I$30,Prev_Month_Download!BA$3:BA$30)</f>
        <v>22</v>
      </c>
      <c r="AD13">
        <f>_xlfn.XLOOKUP($D13,Prev_Month_Download!$I$3:$I$30,Prev_Month_Download!BB$3:BB$30)</f>
        <v>0</v>
      </c>
      <c r="AE13">
        <f>_xlfn.XLOOKUP($D13,Prev_Month_Download!$I$3:$I$30,Prev_Month_Download!BC$3:BC$30)</f>
        <v>12</v>
      </c>
      <c r="AF13">
        <f>_xlfn.XLOOKUP($D13,Prev_Month_Download!$I$3:$I$30,Prev_Month_Download!BD$3:BD$30)</f>
        <v>0</v>
      </c>
      <c r="AG13">
        <f>_xlfn.XLOOKUP($D13,Prev_Month_Download!$I$3:$I$30,Prev_Month_Download!BE$3:BE$30)</f>
        <v>6</v>
      </c>
      <c r="AH13">
        <f>_xlfn.XLOOKUP($D13,Prev_Month_Download!$I$3:$I$30,Prev_Month_Download!BF$3:BF$30)</f>
        <v>0</v>
      </c>
      <c r="AI13">
        <f>_xlfn.XLOOKUP($D13,Prev_Month_Download!$I$3:$I$30,Prev_Month_Download!BG$3:BG$30)</f>
        <v>18</v>
      </c>
      <c r="AJ13">
        <f>_xlfn.XLOOKUP($D13,Prev_Month_Download!$I$3:$I$30,Prev_Month_Download!BH$3:BH$30)</f>
        <v>0</v>
      </c>
      <c r="AK13">
        <f>_xlfn.XLOOKUP($D13,Prev_Month_Download!$I$3:$I$30,Prev_Month_Download!BI$3:BI$30)</f>
        <v>19</v>
      </c>
      <c r="AL13">
        <f>_xlfn.XLOOKUP($D13,Prev_Month_Download!$I$3:$I$30,Prev_Month_Download!BJ$3:BJ$30)</f>
        <v>0</v>
      </c>
      <c r="AM13">
        <f>_xlfn.XLOOKUP($D13,Prev_Month_Download!$I$3:$I$30,Prev_Month_Download!BK$3:BK$30)</f>
        <v>0</v>
      </c>
      <c r="AN13">
        <f>_xlfn.XLOOKUP($D13,Prev_Month_Download!$I$3:$I$30,Prev_Month_Download!BL$3:BL$30)</f>
        <v>0</v>
      </c>
      <c r="AO13">
        <f>_xlfn.XLOOKUP($D13,Prev_Month_Download!$I$3:$I$30,Prev_Month_Download!BM$3:BM$30)</f>
        <v>19</v>
      </c>
      <c r="AP13">
        <f>_xlfn.XLOOKUP($D13,Prev_Month_Download!$I$3:$I$30,Prev_Month_Download!BN$3:BN$30)</f>
        <v>0</v>
      </c>
      <c r="AQ13">
        <f>_xlfn.XLOOKUP($D13,Prev_Month_Download!$I$3:$I$30,Prev_Month_Download!BO$3:BO$30)</f>
        <v>21</v>
      </c>
      <c r="AR13">
        <f>_xlfn.XLOOKUP($D13,Prev_Month_Download!$I$3:$I$30,Prev_Month_Download!BP$3:BP$30)</f>
        <v>0</v>
      </c>
      <c r="AS13">
        <f>_xlfn.XLOOKUP($D13,Prev_Month_Download!$I$3:$I$30,Prev_Month_Download!BQ$3:BQ$30)</f>
        <v>0</v>
      </c>
      <c r="AT13">
        <f>_xlfn.XLOOKUP($D13,Prev_Month_Download!$I$3:$I$30,Prev_Month_Download!BR$3:BR$30)</f>
        <v>0</v>
      </c>
      <c r="AU13">
        <f>_xlfn.XLOOKUP($D13,Prev_Month_Download!$I$3:$I$30,Prev_Month_Download!BS$3:BS$30)</f>
        <v>21</v>
      </c>
      <c r="AV13">
        <f>_xlfn.XLOOKUP($D13,Prev_Month_Download!$I$3:$I$30,Prev_Month_Download!BT$3:BT$30)</f>
        <v>0</v>
      </c>
      <c r="AW13">
        <f>_xlfn.XLOOKUP($D13,Prev_Month_Download!$I$3:$I$30,Prev_Month_Download!BU$3:BU$30)</f>
        <v>4</v>
      </c>
      <c r="AX13">
        <f>_xlfn.XLOOKUP($D13,Prev_Month_Download!$I$3:$I$30,Prev_Month_Download!BV$3:BV$30)</f>
        <v>0</v>
      </c>
      <c r="AY13">
        <f>_xlfn.XLOOKUP($D13,Prev_Month_Download!$I$3:$I$30,Prev_Month_Download!BW$3:BW$30)</f>
        <v>4</v>
      </c>
      <c r="AZ13">
        <f>_xlfn.XLOOKUP($D13,Prev_Month_Download!$I$3:$I$30,Prev_Month_Download!BX$3:BX$30)</f>
        <v>0</v>
      </c>
      <c r="BA13">
        <f>_xlfn.XLOOKUP($D13,Prev_Month_Download!$I$3:$I$30,Prev_Month_Download!BY$3:BY$30)</f>
        <v>8</v>
      </c>
      <c r="BB13">
        <f>_xlfn.XLOOKUP($D13,Prev_Month_Download!$I$3:$I$30,Prev_Month_Download!BZ$3:BZ$30)</f>
        <v>0</v>
      </c>
      <c r="BC13">
        <f>_xlfn.XLOOKUP($D13,Prev_Month_Download!$I$3:$I$30,Prev_Month_Download!CA$3:CA$30)</f>
        <v>5</v>
      </c>
      <c r="BD13">
        <f>_xlfn.XLOOKUP($D13,Prev_Month_Download!$I$3:$I$30,Prev_Month_Download!CB$3:CB$30)</f>
        <v>0</v>
      </c>
      <c r="BE13">
        <f>_xlfn.XLOOKUP($D13,Prev_Month_Download!$I$3:$I$30,Prev_Month_Download!CC$3:CC$30)</f>
        <v>3</v>
      </c>
      <c r="BF13">
        <f>_xlfn.XLOOKUP($D13,Prev_Month_Download!$I$3:$I$30,Prev_Month_Download!CD$3:CD$30)</f>
        <v>0</v>
      </c>
      <c r="BG13">
        <f>_xlfn.XLOOKUP($D13,Prev_Month_Download!$I$3:$I$30,Prev_Month_Download!CE$3:CE$30)</f>
        <v>8</v>
      </c>
      <c r="BH13">
        <f>_xlfn.XLOOKUP($D13,Prev_Month_Download!$I$3:$I$30,Prev_Month_Download!CF$3:CF$30)</f>
        <v>0</v>
      </c>
      <c r="BI13">
        <f>_xlfn.XLOOKUP($D13,Prev_Month_Download!$I$3:$I$30,Prev_Month_Download!CG$3:CG$30)</f>
        <v>19</v>
      </c>
      <c r="BJ13">
        <f>_xlfn.XLOOKUP($D13,Prev_Month_Download!$I$3:$I$30,Prev_Month_Download!CH$3:CH$30)</f>
        <v>0</v>
      </c>
      <c r="BK13">
        <f>_xlfn.XLOOKUP($D13,Prev_Month_Download!$I$3:$I$30,Prev_Month_Download!CI$3:CI$30)</f>
        <v>0</v>
      </c>
      <c r="BL13">
        <f>_xlfn.XLOOKUP($D13,Prev_Month_Download!$I$3:$I$30,Prev_Month_Download!CJ$3:CJ$30)</f>
        <v>0</v>
      </c>
      <c r="BM13">
        <f>_xlfn.XLOOKUP($D13,Prev_Month_Download!$I$3:$I$30,Prev_Month_Download!CK$3:CK$30)</f>
        <v>19</v>
      </c>
      <c r="BN13">
        <f>_xlfn.XLOOKUP($D13,Prev_Month_Download!$I$3:$I$30,Prev_Month_Download!CL$3:CL$30)</f>
        <v>0</v>
      </c>
      <c r="BO13">
        <f>_xlfn.XLOOKUP($D13,Prev_Month_Download!$I$3:$I$30,Prev_Month_Download!CM$3:CM$30)</f>
        <v>21</v>
      </c>
      <c r="BP13">
        <f>_xlfn.XLOOKUP($D13,Prev_Month_Download!$I$3:$I$30,Prev_Month_Download!CN$3:CN$30)</f>
        <v>0</v>
      </c>
      <c r="BQ13">
        <f>_xlfn.XLOOKUP($D13,Prev_Month_Download!$I$3:$I$30,Prev_Month_Download!CO$3:CO$30)</f>
        <v>0</v>
      </c>
      <c r="BR13">
        <f>_xlfn.XLOOKUP($D13,Prev_Month_Download!$I$3:$I$30,Prev_Month_Download!CP$3:CP$30)</f>
        <v>0</v>
      </c>
      <c r="BS13">
        <f>_xlfn.XLOOKUP($D13,Prev_Month_Download!$I$3:$I$30,Prev_Month_Download!CQ$3:CQ$30)</f>
        <v>21</v>
      </c>
      <c r="BT13">
        <f>_xlfn.XLOOKUP($D13,Prev_Month_Download!$I$3:$I$30,Prev_Month_Download!CR$3:CR$30)</f>
        <v>0</v>
      </c>
      <c r="BU13">
        <f>_xlfn.XLOOKUP($D13,Prev_Month_Download!$I$3:$I$30,Prev_Month_Download!CS$3:CS$30)</f>
        <v>7</v>
      </c>
      <c r="BV13">
        <f>_xlfn.XLOOKUP($D13,Prev_Month_Download!$I$3:$I$30,Prev_Month_Download!CT$3:CT$30)</f>
        <v>2</v>
      </c>
      <c r="BW13">
        <f>_xlfn.XLOOKUP($D13,Prev_Month_Download!$I$3:$I$30,Prev_Month_Download!CU$3:CU$30)</f>
        <v>1</v>
      </c>
      <c r="BX13">
        <f>_xlfn.XLOOKUP($D13,Prev_Month_Download!$I$3:$I$30,Prev_Month_Download!CV$3:CV$30)</f>
        <v>8</v>
      </c>
      <c r="BY13">
        <f>_xlfn.XLOOKUP($D13,Prev_Month_Download!$I$3:$I$30,Prev_Month_Download!CW$3:CW$30)</f>
        <v>0</v>
      </c>
      <c r="BZ13">
        <f>_xlfn.XLOOKUP($D13,Prev_Month_Download!$I$3:$I$30,Prev_Month_Download!CX$3:CX$30)</f>
        <v>2</v>
      </c>
      <c r="CA13">
        <f>_xlfn.XLOOKUP($D13,Prev_Month_Download!$I$3:$I$30,Prev_Month_Download!CY$3:CY$30)</f>
        <v>0</v>
      </c>
      <c r="CB13">
        <f>_xlfn.XLOOKUP($D13,Prev_Month_Download!$I$3:$I$30,Prev_Month_Download!CZ$3:CZ$30)</f>
        <v>6</v>
      </c>
      <c r="CC13">
        <f>_xlfn.XLOOKUP($D13,Prev_Month_Download!$I$3:$I$30,Prev_Month_Download!DA$3:DA$30)</f>
        <v>0</v>
      </c>
      <c r="CD13">
        <f>_xlfn.XLOOKUP($D13,Prev_Month_Download!$I$3:$I$30,Prev_Month_Download!DB$3:DB$30)</f>
        <v>7</v>
      </c>
      <c r="CE13">
        <f>_xlfn.XLOOKUP($D13,Prev_Month_Download!$I$3:$I$30,Prev_Month_Download!DC$3:DC$30)</f>
        <v>2</v>
      </c>
      <c r="CF13">
        <f>_xlfn.XLOOKUP($D13,Prev_Month_Download!$I$3:$I$30,Prev_Month_Download!DD$3:DD$30)</f>
        <v>1</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16</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20</v>
      </c>
      <c r="CS13" s="23">
        <f>_xlfn.XLOOKUP($D13,Prev_Month_Download!$I$3:$I$30,Prev_Month_Download!AU$3:AU$30)</f>
        <v>40</v>
      </c>
      <c r="CT13" s="23">
        <f>_xlfn.XLOOKUP($D13,Prev_Month_Download!$I$3:$I$30,Prev_Month_Download!AV$3:AV$30)</f>
        <v>0</v>
      </c>
    </row>
    <row r="14" spans="1:98" x14ac:dyDescent="0.2">
      <c r="A14" s="18">
        <v>24</v>
      </c>
      <c r="B14" s="14">
        <v>33</v>
      </c>
      <c r="C14" s="18" t="s">
        <v>76</v>
      </c>
      <c r="D14" s="22">
        <v>10236210206</v>
      </c>
      <c r="E14" s="18">
        <v>2</v>
      </c>
      <c r="F14" s="18" t="s">
        <v>86</v>
      </c>
      <c r="G14" s="18" t="s">
        <v>38</v>
      </c>
      <c r="H14" s="18" t="s">
        <v>39</v>
      </c>
      <c r="I14" s="18" t="s">
        <v>40</v>
      </c>
      <c r="J14" s="18" t="s">
        <v>41</v>
      </c>
      <c r="K14" s="9">
        <f>_xlfn.XLOOKUP($D14,Prev_Month_Download!$I$3:$I$30,Prev_Month_Download!U$3:U$30)</f>
        <v>13</v>
      </c>
      <c r="L14" s="9">
        <f>_xlfn.XLOOKUP($D14,Prev_Month_Download!$I$3:$I$30,Prev_Month_Download!V$3:V$30)</f>
        <v>98</v>
      </c>
      <c r="M14" s="9">
        <f>_xlfn.XLOOKUP($D14,Prev_Month_Download!$I$3:$I$30,Prev_Month_Download!W$3:W$30)</f>
        <v>128</v>
      </c>
      <c r="N14" s="9">
        <f>_xlfn.XLOOKUP($D14,Prev_Month_Download!$I$3:$I$30,Prev_Month_Download!X$3:X$30)</f>
        <v>12</v>
      </c>
      <c r="O14" s="9">
        <f>_xlfn.XLOOKUP($D14,Prev_Month_Download!$I$3:$I$30,Prev_Month_Download!Y$3:Y$30)</f>
        <v>13</v>
      </c>
      <c r="P14" s="9">
        <f>_xlfn.XLOOKUP($D14,Prev_Month_Download!$I$3:$I$30,Prev_Month_Download!Z$3:Z$30)</f>
        <v>25</v>
      </c>
      <c r="Q14" s="9">
        <f>_xlfn.XLOOKUP($D14,Prev_Month_Download!$I$3:$I$30,Prev_Month_Download!AA$3:AA$30)</f>
        <v>0</v>
      </c>
      <c r="R14" s="9">
        <f>_xlfn.XLOOKUP($D14,Prev_Month_Download!$I$3:$I$30,Prev_Month_Download!AB$3:AB$30)</f>
        <v>0</v>
      </c>
      <c r="S14" s="9">
        <f>_xlfn.XLOOKUP($D14,Prev_Month_Download!$I$3:$I$30,Prev_Month_Download!AC$3:AC$30)</f>
        <v>25</v>
      </c>
      <c r="T14" s="9">
        <f>_xlfn.XLOOKUP($D14,Prev_Month_Download!$I$3:$I$30,Prev_Month_Download!AD$3:AD$30)</f>
        <v>0</v>
      </c>
      <c r="U14" s="11" t="s">
        <v>43</v>
      </c>
      <c r="V14" s="11" t="s">
        <v>43</v>
      </c>
      <c r="W14" s="11" t="s">
        <v>198</v>
      </c>
      <c r="X14" s="11" t="s">
        <v>43</v>
      </c>
      <c r="Y14">
        <f>_xlfn.XLOOKUP($D14,Prev_Month_Download!$I$3:$I$30,Prev_Month_Download!AW$3:AW$30)</f>
        <v>13</v>
      </c>
      <c r="Z14">
        <f>_xlfn.XLOOKUP($D14,Prev_Month_Download!$I$3:$I$30,Prev_Month_Download!AX$3:AX$30)</f>
        <v>0</v>
      </c>
      <c r="AA14">
        <f>_xlfn.XLOOKUP($D14,Prev_Month_Download!$I$3:$I$30,Prev_Month_Download!AY$3:AY$30)</f>
        <v>5</v>
      </c>
      <c r="AB14">
        <f>_xlfn.XLOOKUP($D14,Prev_Month_Download!$I$3:$I$30,Prev_Month_Download!AZ$3:AZ$30)</f>
        <v>0</v>
      </c>
      <c r="AC14">
        <f>_xlfn.XLOOKUP($D14,Prev_Month_Download!$I$3:$I$30,Prev_Month_Download!BA$3:BA$30)</f>
        <v>18</v>
      </c>
      <c r="AD14">
        <f>_xlfn.XLOOKUP($D14,Prev_Month_Download!$I$3:$I$30,Prev_Month_Download!BB$3:BB$30)</f>
        <v>0</v>
      </c>
      <c r="AE14">
        <f>_xlfn.XLOOKUP($D14,Prev_Month_Download!$I$3:$I$30,Prev_Month_Download!BC$3:BC$30)</f>
        <v>17</v>
      </c>
      <c r="AF14">
        <f>_xlfn.XLOOKUP($D14,Prev_Month_Download!$I$3:$I$30,Prev_Month_Download!BD$3:BD$30)</f>
        <v>0</v>
      </c>
      <c r="AG14">
        <f>_xlfn.XLOOKUP($D14,Prev_Month_Download!$I$3:$I$30,Prev_Month_Download!BE$3:BE$30)</f>
        <v>5</v>
      </c>
      <c r="AH14">
        <f>_xlfn.XLOOKUP($D14,Prev_Month_Download!$I$3:$I$30,Prev_Month_Download!BF$3:BF$30)</f>
        <v>0</v>
      </c>
      <c r="AI14">
        <f>_xlfn.XLOOKUP($D14,Prev_Month_Download!$I$3:$I$30,Prev_Month_Download!BG$3:BG$30)</f>
        <v>22</v>
      </c>
      <c r="AJ14">
        <f>_xlfn.XLOOKUP($D14,Prev_Month_Download!$I$3:$I$30,Prev_Month_Download!BH$3:BH$30)</f>
        <v>0</v>
      </c>
      <c r="AK14">
        <f>_xlfn.XLOOKUP($D14,Prev_Month_Download!$I$3:$I$30,Prev_Month_Download!BI$3:BI$30)</f>
        <v>10</v>
      </c>
      <c r="AL14">
        <f>_xlfn.XLOOKUP($D14,Prev_Month_Download!$I$3:$I$30,Prev_Month_Download!BJ$3:BJ$30)</f>
        <v>0</v>
      </c>
      <c r="AM14">
        <f>_xlfn.XLOOKUP($D14,Prev_Month_Download!$I$3:$I$30,Prev_Month_Download!BK$3:BK$30)</f>
        <v>10</v>
      </c>
      <c r="AN14">
        <f>_xlfn.XLOOKUP($D14,Prev_Month_Download!$I$3:$I$30,Prev_Month_Download!BL$3:BL$30)</f>
        <v>0</v>
      </c>
      <c r="AO14">
        <f>_xlfn.XLOOKUP($D14,Prev_Month_Download!$I$3:$I$30,Prev_Month_Download!BM$3:BM$30)</f>
        <v>20</v>
      </c>
      <c r="AP14">
        <f>_xlfn.XLOOKUP($D14,Prev_Month_Download!$I$3:$I$30,Prev_Month_Download!BN$3:BN$30)</f>
        <v>0</v>
      </c>
      <c r="AQ14">
        <f>_xlfn.XLOOKUP($D14,Prev_Month_Download!$I$3:$I$30,Prev_Month_Download!BO$3:BO$30)</f>
        <v>12</v>
      </c>
      <c r="AR14">
        <f>_xlfn.XLOOKUP($D14,Prev_Month_Download!$I$3:$I$30,Prev_Month_Download!BP$3:BP$30)</f>
        <v>0</v>
      </c>
      <c r="AS14">
        <f>_xlfn.XLOOKUP($D14,Prev_Month_Download!$I$3:$I$30,Prev_Month_Download!BQ$3:BQ$30)</f>
        <v>8</v>
      </c>
      <c r="AT14">
        <f>_xlfn.XLOOKUP($D14,Prev_Month_Download!$I$3:$I$30,Prev_Month_Download!BR$3:BR$30)</f>
        <v>0</v>
      </c>
      <c r="AU14">
        <f>_xlfn.XLOOKUP($D14,Prev_Month_Download!$I$3:$I$30,Prev_Month_Download!BS$3:BS$30)</f>
        <v>20</v>
      </c>
      <c r="AV14">
        <f>_xlfn.XLOOKUP($D14,Prev_Month_Download!$I$3:$I$30,Prev_Month_Download!BT$3:BT$30)</f>
        <v>0</v>
      </c>
      <c r="AW14">
        <f>_xlfn.XLOOKUP($D14,Prev_Month_Download!$I$3:$I$30,Prev_Month_Download!BU$3:BU$30)</f>
        <v>8</v>
      </c>
      <c r="AX14">
        <f>_xlfn.XLOOKUP($D14,Prev_Month_Download!$I$3:$I$30,Prev_Month_Download!BV$3:BV$30)</f>
        <v>0</v>
      </c>
      <c r="AY14">
        <f>_xlfn.XLOOKUP($D14,Prev_Month_Download!$I$3:$I$30,Prev_Month_Download!BW$3:BW$30)</f>
        <v>0</v>
      </c>
      <c r="AZ14">
        <f>_xlfn.XLOOKUP($D14,Prev_Month_Download!$I$3:$I$30,Prev_Month_Download!BX$3:BX$30)</f>
        <v>0</v>
      </c>
      <c r="BA14">
        <f>_xlfn.XLOOKUP($D14,Prev_Month_Download!$I$3:$I$30,Prev_Month_Download!BY$3:BY$30)</f>
        <v>8</v>
      </c>
      <c r="BB14">
        <f>_xlfn.XLOOKUP($D14,Prev_Month_Download!$I$3:$I$30,Prev_Month_Download!BZ$3:BZ$30)</f>
        <v>0</v>
      </c>
      <c r="BC14">
        <f>_xlfn.XLOOKUP($D14,Prev_Month_Download!$I$3:$I$30,Prev_Month_Download!CA$3:CA$30)</f>
        <v>8</v>
      </c>
      <c r="BD14">
        <f>_xlfn.XLOOKUP($D14,Prev_Month_Download!$I$3:$I$30,Prev_Month_Download!CB$3:CB$30)</f>
        <v>0</v>
      </c>
      <c r="BE14">
        <f>_xlfn.XLOOKUP($D14,Prev_Month_Download!$I$3:$I$30,Prev_Month_Download!CC$3:CC$30)</f>
        <v>0</v>
      </c>
      <c r="BF14">
        <f>_xlfn.XLOOKUP($D14,Prev_Month_Download!$I$3:$I$30,Prev_Month_Download!CD$3:CD$30)</f>
        <v>0</v>
      </c>
      <c r="BG14">
        <f>_xlfn.XLOOKUP($D14,Prev_Month_Download!$I$3:$I$30,Prev_Month_Download!CE$3:CE$30)</f>
        <v>8</v>
      </c>
      <c r="BH14">
        <f>_xlfn.XLOOKUP($D14,Prev_Month_Download!$I$3:$I$30,Prev_Month_Download!CF$3:CF$30)</f>
        <v>0</v>
      </c>
      <c r="BI14">
        <f>_xlfn.XLOOKUP($D14,Prev_Month_Download!$I$3:$I$30,Prev_Month_Download!CG$3:CG$30)</f>
        <v>10</v>
      </c>
      <c r="BJ14">
        <f>_xlfn.XLOOKUP($D14,Prev_Month_Download!$I$3:$I$30,Prev_Month_Download!CH$3:CH$30)</f>
        <v>0</v>
      </c>
      <c r="BK14">
        <f>_xlfn.XLOOKUP($D14,Prev_Month_Download!$I$3:$I$30,Prev_Month_Download!CI$3:CI$30)</f>
        <v>10</v>
      </c>
      <c r="BL14">
        <f>_xlfn.XLOOKUP($D14,Prev_Month_Download!$I$3:$I$30,Prev_Month_Download!CJ$3:CJ$30)</f>
        <v>0</v>
      </c>
      <c r="BM14">
        <f>_xlfn.XLOOKUP($D14,Prev_Month_Download!$I$3:$I$30,Prev_Month_Download!CK$3:CK$30)</f>
        <v>20</v>
      </c>
      <c r="BN14">
        <f>_xlfn.XLOOKUP($D14,Prev_Month_Download!$I$3:$I$30,Prev_Month_Download!CL$3:CL$30)</f>
        <v>0</v>
      </c>
      <c r="BO14">
        <f>_xlfn.XLOOKUP($D14,Prev_Month_Download!$I$3:$I$30,Prev_Month_Download!CM$3:CM$30)</f>
        <v>12</v>
      </c>
      <c r="BP14">
        <f>_xlfn.XLOOKUP($D14,Prev_Month_Download!$I$3:$I$30,Prev_Month_Download!CN$3:CN$30)</f>
        <v>0</v>
      </c>
      <c r="BQ14">
        <f>_xlfn.XLOOKUP($D14,Prev_Month_Download!$I$3:$I$30,Prev_Month_Download!CO$3:CO$30)</f>
        <v>8</v>
      </c>
      <c r="BR14">
        <f>_xlfn.XLOOKUP($D14,Prev_Month_Download!$I$3:$I$30,Prev_Month_Download!CP$3:CP$30)</f>
        <v>0</v>
      </c>
      <c r="BS14">
        <f>_xlfn.XLOOKUP($D14,Prev_Month_Download!$I$3:$I$30,Prev_Month_Download!CQ$3:CQ$30)</f>
        <v>20</v>
      </c>
      <c r="BT14">
        <f>_xlfn.XLOOKUP($D14,Prev_Month_Download!$I$3:$I$30,Prev_Month_Download!CR$3:CR$30)</f>
        <v>0</v>
      </c>
      <c r="BU14">
        <f>_xlfn.XLOOKUP($D14,Prev_Month_Download!$I$3:$I$30,Prev_Month_Download!CS$3:CS$30)</f>
        <v>5</v>
      </c>
      <c r="BV14">
        <f>_xlfn.XLOOKUP($D14,Prev_Month_Download!$I$3:$I$30,Prev_Month_Download!CT$3:CT$30)</f>
        <v>3</v>
      </c>
      <c r="BW14">
        <f>_xlfn.XLOOKUP($D14,Prev_Month_Download!$I$3:$I$30,Prev_Month_Download!CU$3:CU$30)</f>
        <v>1</v>
      </c>
      <c r="BX14">
        <f>_xlfn.XLOOKUP($D14,Prev_Month_Download!$I$3:$I$30,Prev_Month_Download!CV$3:CV$30)</f>
        <v>5</v>
      </c>
      <c r="BY14">
        <f>_xlfn.XLOOKUP($D14,Prev_Month_Download!$I$3:$I$30,Prev_Month_Download!CW$3:CW$30)</f>
        <v>5</v>
      </c>
      <c r="BZ14">
        <f>_xlfn.XLOOKUP($D14,Prev_Month_Download!$I$3:$I$30,Prev_Month_Download!CX$3:CX$30)</f>
        <v>1</v>
      </c>
      <c r="CA14">
        <f>_xlfn.XLOOKUP($D14,Prev_Month_Download!$I$3:$I$30,Prev_Month_Download!CY$3:CY$30)</f>
        <v>0</v>
      </c>
      <c r="CB14">
        <f>_xlfn.XLOOKUP($D14,Prev_Month_Download!$I$3:$I$30,Prev_Month_Download!CZ$3:CZ$30)</f>
        <v>11</v>
      </c>
      <c r="CC14">
        <f>_xlfn.XLOOKUP($D14,Prev_Month_Download!$I$3:$I$30,Prev_Month_Download!DA$3:DA$30)</f>
        <v>6</v>
      </c>
      <c r="CD14">
        <f>_xlfn.XLOOKUP($D14,Prev_Month_Download!$I$3:$I$30,Prev_Month_Download!DB$3:DB$30)</f>
        <v>0</v>
      </c>
      <c r="CE14">
        <f>_xlfn.XLOOKUP($D14,Prev_Month_Download!$I$3:$I$30,Prev_Month_Download!DC$3:DC$30)</f>
        <v>11</v>
      </c>
      <c r="CF14">
        <f>_xlfn.XLOOKUP($D14,Prev_Month_Download!$I$3:$I$30,Prev_Month_Download!DD$3:DD$30)</f>
        <v>0</v>
      </c>
      <c r="CG14" s="23" t="str">
        <f>_xlfn.XLOOKUP($D14,Prev_Month_Download!$I$3:$I$30,Prev_Month_Download!AI$3:AI$30)</f>
        <v>Yes</v>
      </c>
      <c r="CH14" s="23" t="str">
        <f>_xlfn.XLOOKUP($D14,Prev_Month_Download!$I$3:$I$30,Prev_Month_Download!AJ$3:AJ$30)</f>
        <v>Yes</v>
      </c>
      <c r="CI14" s="23" t="str">
        <f>_xlfn.XLOOKUP($D14,Prev_Month_Download!$I$3:$I$30,Prev_Month_Download!AK$3:AK$30)</f>
        <v>Yes</v>
      </c>
      <c r="CJ14" s="23">
        <f ca="1">_xlfn.XLOOKUP($D14,Prev_Month_Download!$I$3:$I$30,Prev_Month_Download!AL$3:AL$30)</f>
        <v>17</v>
      </c>
      <c r="CK14" s="23" t="str">
        <f>_xlfn.XLOOKUP($D14,Prev_Month_Download!$I$3:$I$30,Prev_Month_Download!AM$3:AM$30)</f>
        <v>No</v>
      </c>
      <c r="CL14" s="23" t="str">
        <f>_xlfn.XLOOKUP($D14,Prev_Month_Download!$I$3:$I$30,Prev_Month_Download!AN$3:AN$30)</f>
        <v>Convergence</v>
      </c>
      <c r="CM14" s="23" t="str">
        <f>_xlfn.XLOOKUP($D14,Prev_Month_Download!$I$3:$I$30,Prev_Month_Download!AO$3:AO$30)</f>
        <v>No</v>
      </c>
      <c r="CN14" s="23" t="str">
        <f>_xlfn.XLOOKUP($D14,Prev_Month_Download!$I$3:$I$30,Prev_Month_Download!AP$3:AP$30)</f>
        <v>No</v>
      </c>
      <c r="CO14" s="23">
        <f>_xlfn.XLOOKUP($D14,Prev_Month_Download!$I$3:$I$30,Prev_Month_Download!AQ$3:AQ$30)</f>
        <v>0</v>
      </c>
      <c r="CP14" s="23">
        <f>_xlfn.XLOOKUP($D14,Prev_Month_Download!$I$3:$I$30,Prev_Month_Download!AR$3:AR$30)</f>
        <v>0</v>
      </c>
      <c r="CQ14" s="23" t="str">
        <f>_xlfn.XLOOKUP($D14,Prev_Month_Download!$I$3:$I$30,Prev_Month_Download!AS$3:AS$30)</f>
        <v>Yes</v>
      </c>
      <c r="CR14" s="23">
        <f ca="1">_xlfn.XLOOKUP($D14,Prev_Month_Download!$I$3:$I$30,Prev_Month_Download!AT$3:AT$30)</f>
        <v>11</v>
      </c>
      <c r="CS14" s="23">
        <f>_xlfn.XLOOKUP($D14,Prev_Month_Download!$I$3:$I$30,Prev_Month_Download!AU$3:AU$30)</f>
        <v>40</v>
      </c>
      <c r="CT14" s="23">
        <f>_xlfn.XLOOKUP($D14,Prev_Month_Download!$I$3:$I$30,Prev_Month_Download!AV$3:AV$30)</f>
        <v>0</v>
      </c>
    </row>
    <row r="15" spans="1:98" x14ac:dyDescent="0.2">
      <c r="A15" s="18">
        <v>25</v>
      </c>
      <c r="B15" s="14">
        <v>105</v>
      </c>
      <c r="C15" s="18" t="s">
        <v>147</v>
      </c>
      <c r="D15" s="22">
        <v>10236210223</v>
      </c>
      <c r="E15" s="18">
        <v>2</v>
      </c>
      <c r="F15" s="18" t="s">
        <v>86</v>
      </c>
      <c r="G15" s="18" t="s">
        <v>38</v>
      </c>
      <c r="H15" s="18" t="s">
        <v>39</v>
      </c>
      <c r="I15" s="18" t="s">
        <v>40</v>
      </c>
      <c r="J15" s="18" t="s">
        <v>47</v>
      </c>
      <c r="K15" s="9">
        <f>_xlfn.XLOOKUP($D15,Prev_Month_Download!$I$3:$I$30,Prev_Month_Download!U$3:U$30)</f>
        <v>13</v>
      </c>
      <c r="L15" s="9">
        <f>_xlfn.XLOOKUP($D15,Prev_Month_Download!$I$3:$I$30,Prev_Month_Download!V$3:V$30)</f>
        <v>53</v>
      </c>
      <c r="M15" s="9">
        <f>_xlfn.XLOOKUP($D15,Prev_Month_Download!$I$3:$I$30,Prev_Month_Download!W$3:W$30)</f>
        <v>68</v>
      </c>
      <c r="N15" s="9">
        <f>_xlfn.XLOOKUP($D15,Prev_Month_Download!$I$3:$I$30,Prev_Month_Download!X$3:X$30)</f>
        <v>10</v>
      </c>
      <c r="O15" s="9">
        <f>_xlfn.XLOOKUP($D15,Prev_Month_Download!$I$3:$I$30,Prev_Month_Download!Y$3:Y$30)</f>
        <v>13</v>
      </c>
      <c r="P15" s="9">
        <f>_xlfn.XLOOKUP($D15,Prev_Month_Download!$I$3:$I$30,Prev_Month_Download!Z$3:Z$30)</f>
        <v>25</v>
      </c>
      <c r="Q15" s="9">
        <f>_xlfn.XLOOKUP($D15,Prev_Month_Download!$I$3:$I$30,Prev_Month_Download!AA$3:AA$30)</f>
        <v>0</v>
      </c>
      <c r="R15" s="9">
        <f>_xlfn.XLOOKUP($D15,Prev_Month_Download!$I$3:$I$30,Prev_Month_Download!AB$3:AB$30)</f>
        <v>0</v>
      </c>
      <c r="S15" s="9">
        <f>_xlfn.XLOOKUP($D15,Prev_Month_Download!$I$3:$I$30,Prev_Month_Download!AC$3:AC$30)</f>
        <v>25</v>
      </c>
      <c r="T15" s="9">
        <f>_xlfn.XLOOKUP($D15,Prev_Month_Download!$I$3:$I$30,Prev_Month_Download!AD$3:AD$30)</f>
        <v>0</v>
      </c>
      <c r="U15" s="11" t="s">
        <v>43</v>
      </c>
      <c r="V15" s="11" t="s">
        <v>43</v>
      </c>
      <c r="W15" s="11" t="s">
        <v>198</v>
      </c>
      <c r="X15" s="11" t="s">
        <v>43</v>
      </c>
      <c r="Y15">
        <f>_xlfn.XLOOKUP($D15,Prev_Month_Download!$I$3:$I$30,Prev_Month_Download!AW$3:AW$30)</f>
        <v>5</v>
      </c>
      <c r="Z15">
        <f>_xlfn.XLOOKUP($D15,Prev_Month_Download!$I$3:$I$30,Prev_Month_Download!AX$3:AX$30)</f>
        <v>0</v>
      </c>
      <c r="AA15">
        <f>_xlfn.XLOOKUP($D15,Prev_Month_Download!$I$3:$I$30,Prev_Month_Download!AY$3:AY$30)</f>
        <v>12</v>
      </c>
      <c r="AB15">
        <f>_xlfn.XLOOKUP($D15,Prev_Month_Download!$I$3:$I$30,Prev_Month_Download!AZ$3:AZ$30)</f>
        <v>0</v>
      </c>
      <c r="AC15">
        <f>_xlfn.XLOOKUP($D15,Prev_Month_Download!$I$3:$I$30,Prev_Month_Download!BA$3:BA$30)</f>
        <v>17</v>
      </c>
      <c r="AD15">
        <f>_xlfn.XLOOKUP($D15,Prev_Month_Download!$I$3:$I$30,Prev_Month_Download!BB$3:BB$30)</f>
        <v>17</v>
      </c>
      <c r="AE15">
        <f>_xlfn.XLOOKUP($D15,Prev_Month_Download!$I$3:$I$30,Prev_Month_Download!BC$3:BC$30)</f>
        <v>5</v>
      </c>
      <c r="AF15">
        <f>_xlfn.XLOOKUP($D15,Prev_Month_Download!$I$3:$I$30,Prev_Month_Download!BD$3:BD$30)</f>
        <v>0</v>
      </c>
      <c r="AG15">
        <f>_xlfn.XLOOKUP($D15,Prev_Month_Download!$I$3:$I$30,Prev_Month_Download!BE$3:BE$30)</f>
        <v>18</v>
      </c>
      <c r="AH15">
        <f>_xlfn.XLOOKUP($D15,Prev_Month_Download!$I$3:$I$30,Prev_Month_Download!BF$3:BF$30)</f>
        <v>0</v>
      </c>
      <c r="AI15">
        <f>_xlfn.XLOOKUP($D15,Prev_Month_Download!$I$3:$I$30,Prev_Month_Download!BG$3:BG$30)</f>
        <v>23</v>
      </c>
      <c r="AJ15">
        <f>_xlfn.XLOOKUP($D15,Prev_Month_Download!$I$3:$I$30,Prev_Month_Download!BH$3:BH$30)</f>
        <v>23</v>
      </c>
      <c r="AK15">
        <f>_xlfn.XLOOKUP($D15,Prev_Month_Download!$I$3:$I$30,Prev_Month_Download!BI$3:BI$30)</f>
        <v>6</v>
      </c>
      <c r="AL15">
        <f>_xlfn.XLOOKUP($D15,Prev_Month_Download!$I$3:$I$30,Prev_Month_Download!BJ$3:BJ$30)</f>
        <v>0</v>
      </c>
      <c r="AM15">
        <f>_xlfn.XLOOKUP($D15,Prev_Month_Download!$I$3:$I$30,Prev_Month_Download!BK$3:BK$30)</f>
        <v>13</v>
      </c>
      <c r="AN15">
        <f>_xlfn.XLOOKUP($D15,Prev_Month_Download!$I$3:$I$30,Prev_Month_Download!BL$3:BL$30)</f>
        <v>0</v>
      </c>
      <c r="AO15">
        <f>_xlfn.XLOOKUP($D15,Prev_Month_Download!$I$3:$I$30,Prev_Month_Download!BM$3:BM$30)</f>
        <v>19</v>
      </c>
      <c r="AP15">
        <f>_xlfn.XLOOKUP($D15,Prev_Month_Download!$I$3:$I$30,Prev_Month_Download!BN$3:BN$30)</f>
        <v>19</v>
      </c>
      <c r="AQ15">
        <f>_xlfn.XLOOKUP($D15,Prev_Month_Download!$I$3:$I$30,Prev_Month_Download!BO$3:BO$30)</f>
        <v>4</v>
      </c>
      <c r="AR15">
        <f>_xlfn.XLOOKUP($D15,Prev_Month_Download!$I$3:$I$30,Prev_Month_Download!BP$3:BP$30)</f>
        <v>0</v>
      </c>
      <c r="AS15">
        <f>_xlfn.XLOOKUP($D15,Prev_Month_Download!$I$3:$I$30,Prev_Month_Download!BQ$3:BQ$30)</f>
        <v>17</v>
      </c>
      <c r="AT15">
        <f>_xlfn.XLOOKUP($D15,Prev_Month_Download!$I$3:$I$30,Prev_Month_Download!BR$3:BR$30)</f>
        <v>0</v>
      </c>
      <c r="AU15">
        <f>_xlfn.XLOOKUP($D15,Prev_Month_Download!$I$3:$I$30,Prev_Month_Download!BS$3:BS$30)</f>
        <v>21</v>
      </c>
      <c r="AV15">
        <f>_xlfn.XLOOKUP($D15,Prev_Month_Download!$I$3:$I$30,Prev_Month_Download!BT$3:BT$30)</f>
        <v>21</v>
      </c>
      <c r="AW15">
        <f>_xlfn.XLOOKUP($D15,Prev_Month_Download!$I$3:$I$30,Prev_Month_Download!BU$3:BU$30)</f>
        <v>5</v>
      </c>
      <c r="AX15">
        <f>_xlfn.XLOOKUP($D15,Prev_Month_Download!$I$3:$I$30,Prev_Month_Download!BV$3:BV$30)</f>
        <v>0</v>
      </c>
      <c r="AY15">
        <f>_xlfn.XLOOKUP($D15,Prev_Month_Download!$I$3:$I$30,Prev_Month_Download!BW$3:BW$30)</f>
        <v>3</v>
      </c>
      <c r="AZ15">
        <f>_xlfn.XLOOKUP($D15,Prev_Month_Download!$I$3:$I$30,Prev_Month_Download!BX$3:BX$30)</f>
        <v>0</v>
      </c>
      <c r="BA15">
        <f>_xlfn.XLOOKUP($D15,Prev_Month_Download!$I$3:$I$30,Prev_Month_Download!BY$3:BY$30)</f>
        <v>8</v>
      </c>
      <c r="BB15">
        <f>_xlfn.XLOOKUP($D15,Prev_Month_Download!$I$3:$I$30,Prev_Month_Download!BZ$3:BZ$30)</f>
        <v>8</v>
      </c>
      <c r="BC15">
        <f>_xlfn.XLOOKUP($D15,Prev_Month_Download!$I$3:$I$30,Prev_Month_Download!CA$3:CA$30)</f>
        <v>1</v>
      </c>
      <c r="BD15">
        <f>_xlfn.XLOOKUP($D15,Prev_Month_Download!$I$3:$I$30,Prev_Month_Download!CB$3:CB$30)</f>
        <v>0</v>
      </c>
      <c r="BE15">
        <f>_xlfn.XLOOKUP($D15,Prev_Month_Download!$I$3:$I$30,Prev_Month_Download!CC$3:CC$30)</f>
        <v>7</v>
      </c>
      <c r="BF15">
        <f>_xlfn.XLOOKUP($D15,Prev_Month_Download!$I$3:$I$30,Prev_Month_Download!CD$3:CD$30)</f>
        <v>0</v>
      </c>
      <c r="BG15">
        <f>_xlfn.XLOOKUP($D15,Prev_Month_Download!$I$3:$I$30,Prev_Month_Download!CE$3:CE$30)</f>
        <v>8</v>
      </c>
      <c r="BH15">
        <f>_xlfn.XLOOKUP($D15,Prev_Month_Download!$I$3:$I$30,Prev_Month_Download!CF$3:CF$30)</f>
        <v>8</v>
      </c>
      <c r="BI15">
        <f>_xlfn.XLOOKUP($D15,Prev_Month_Download!$I$3:$I$30,Prev_Month_Download!CG$3:CG$30)</f>
        <v>6</v>
      </c>
      <c r="BJ15">
        <f>_xlfn.XLOOKUP($D15,Prev_Month_Download!$I$3:$I$30,Prev_Month_Download!CH$3:CH$30)</f>
        <v>0</v>
      </c>
      <c r="BK15">
        <f>_xlfn.XLOOKUP($D15,Prev_Month_Download!$I$3:$I$30,Prev_Month_Download!CI$3:CI$30)</f>
        <v>13</v>
      </c>
      <c r="BL15">
        <f>_xlfn.XLOOKUP($D15,Prev_Month_Download!$I$3:$I$30,Prev_Month_Download!CJ$3:CJ$30)</f>
        <v>0</v>
      </c>
      <c r="BM15">
        <f>_xlfn.XLOOKUP($D15,Prev_Month_Download!$I$3:$I$30,Prev_Month_Download!CK$3:CK$30)</f>
        <v>19</v>
      </c>
      <c r="BN15">
        <f>_xlfn.XLOOKUP($D15,Prev_Month_Download!$I$3:$I$30,Prev_Month_Download!CL$3:CL$30)</f>
        <v>19</v>
      </c>
      <c r="BO15">
        <f>_xlfn.XLOOKUP($D15,Prev_Month_Download!$I$3:$I$30,Prev_Month_Download!CM$3:CM$30)</f>
        <v>4</v>
      </c>
      <c r="BP15">
        <f>_xlfn.XLOOKUP($D15,Prev_Month_Download!$I$3:$I$30,Prev_Month_Download!CN$3:CN$30)</f>
        <v>0</v>
      </c>
      <c r="BQ15">
        <f>_xlfn.XLOOKUP($D15,Prev_Month_Download!$I$3:$I$30,Prev_Month_Download!CO$3:CO$30)</f>
        <v>17</v>
      </c>
      <c r="BR15">
        <f>_xlfn.XLOOKUP($D15,Prev_Month_Download!$I$3:$I$30,Prev_Month_Download!CP$3:CP$30)</f>
        <v>0</v>
      </c>
      <c r="BS15">
        <f>_xlfn.XLOOKUP($D15,Prev_Month_Download!$I$3:$I$30,Prev_Month_Download!CQ$3:CQ$30)</f>
        <v>21</v>
      </c>
      <c r="BT15">
        <f>_xlfn.XLOOKUP($D15,Prev_Month_Download!$I$3:$I$30,Prev_Month_Download!CR$3:CR$30)</f>
        <v>21</v>
      </c>
      <c r="BU15">
        <f>_xlfn.XLOOKUP($D15,Prev_Month_Download!$I$3:$I$30,Prev_Month_Download!CS$3:CS$30)</f>
        <v>7</v>
      </c>
      <c r="BV15">
        <f>_xlfn.XLOOKUP($D15,Prev_Month_Download!$I$3:$I$30,Prev_Month_Download!CT$3:CT$30)</f>
        <v>1</v>
      </c>
      <c r="BW15">
        <f>_xlfn.XLOOKUP($D15,Prev_Month_Download!$I$3:$I$30,Prev_Month_Download!CU$3:CU$30)</f>
        <v>2</v>
      </c>
      <c r="BX15">
        <f>_xlfn.XLOOKUP($D15,Prev_Month_Download!$I$3:$I$30,Prev_Month_Download!CV$3:CV$30)</f>
        <v>0</v>
      </c>
      <c r="BY15">
        <f>_xlfn.XLOOKUP($D15,Prev_Month_Download!$I$3:$I$30,Prev_Month_Download!CW$3:CW$30)</f>
        <v>8</v>
      </c>
      <c r="BZ15">
        <f>_xlfn.XLOOKUP($D15,Prev_Month_Download!$I$3:$I$30,Prev_Month_Download!CX$3:CX$30)</f>
        <v>0</v>
      </c>
      <c r="CA15">
        <f>_xlfn.XLOOKUP($D15,Prev_Month_Download!$I$3:$I$30,Prev_Month_Download!CY$3:CY$30)</f>
        <v>5</v>
      </c>
      <c r="CB15">
        <f>_xlfn.XLOOKUP($D15,Prev_Month_Download!$I$3:$I$30,Prev_Month_Download!CZ$3:CZ$30)</f>
        <v>6</v>
      </c>
      <c r="CC15">
        <f>_xlfn.XLOOKUP($D15,Prev_Month_Download!$I$3:$I$30,Prev_Month_Download!DA$3:DA$30)</f>
        <v>0</v>
      </c>
      <c r="CD15">
        <f>_xlfn.XLOOKUP($D15,Prev_Month_Download!$I$3:$I$30,Prev_Month_Download!DB$3:DB$30)</f>
        <v>3</v>
      </c>
      <c r="CE15">
        <f>_xlfn.XLOOKUP($D15,Prev_Month_Download!$I$3:$I$30,Prev_Month_Download!DC$3:DC$30)</f>
        <v>2</v>
      </c>
      <c r="CF15">
        <f>_xlfn.XLOOKUP($D15,Prev_Month_Download!$I$3:$I$30,Prev_Month_Download!DD$3:DD$30)</f>
        <v>0</v>
      </c>
      <c r="CG15" s="23" t="str">
        <f>_xlfn.XLOOKUP($D15,Prev_Month_Download!$I$3:$I$30,Prev_Month_Download!AI$3:AI$30)</f>
        <v>Yes</v>
      </c>
      <c r="CH15" s="23" t="str">
        <f>_xlfn.XLOOKUP($D15,Prev_Month_Download!$I$3:$I$30,Prev_Month_Download!AJ$3:AJ$30)</f>
        <v>Yes</v>
      </c>
      <c r="CI15" s="23" t="str">
        <f>_xlfn.XLOOKUP($D15,Prev_Month_Download!$I$3:$I$30,Prev_Month_Download!AK$3:AK$30)</f>
        <v>Yes</v>
      </c>
      <c r="CJ15" s="23">
        <f ca="1">_xlfn.XLOOKUP($D15,Prev_Month_Download!$I$3:$I$30,Prev_Month_Download!AL$3:AL$30)</f>
        <v>20</v>
      </c>
      <c r="CK15" s="23" t="str">
        <f>_xlfn.XLOOKUP($D15,Prev_Month_Download!$I$3:$I$30,Prev_Month_Download!AM$3:AM$30)</f>
        <v>No</v>
      </c>
      <c r="CL15" s="23" t="str">
        <f>_xlfn.XLOOKUP($D15,Prev_Month_Download!$I$3:$I$30,Prev_Month_Download!AN$3:AN$30)</f>
        <v>Convergence</v>
      </c>
      <c r="CM15" s="23" t="str">
        <f>_xlfn.XLOOKUP($D15,Prev_Month_Download!$I$3:$I$30,Prev_Month_Download!AO$3:AO$30)</f>
        <v>No</v>
      </c>
      <c r="CN15" s="23" t="str">
        <f>_xlfn.XLOOKUP($D15,Prev_Month_Download!$I$3:$I$30,Prev_Month_Download!AP$3:AP$30)</f>
        <v>No</v>
      </c>
      <c r="CO15" s="23">
        <f>_xlfn.XLOOKUP($D15,Prev_Month_Download!$I$3:$I$30,Prev_Month_Download!AQ$3:AQ$30)</f>
        <v>0</v>
      </c>
      <c r="CP15" s="23">
        <f>_xlfn.XLOOKUP($D15,Prev_Month_Download!$I$3:$I$30,Prev_Month_Download!AR$3:AR$30)</f>
        <v>0</v>
      </c>
      <c r="CQ15" s="23" t="str">
        <f>_xlfn.XLOOKUP($D15,Prev_Month_Download!$I$3:$I$30,Prev_Month_Download!AS$3:AS$30)</f>
        <v>Yes</v>
      </c>
      <c r="CR15" s="23">
        <f ca="1">_xlfn.XLOOKUP($D15,Prev_Month_Download!$I$3:$I$30,Prev_Month_Download!AT$3:AT$30)</f>
        <v>17</v>
      </c>
      <c r="CS15" s="23">
        <f>_xlfn.XLOOKUP($D15,Prev_Month_Download!$I$3:$I$30,Prev_Month_Download!AU$3:AU$30)</f>
        <v>40</v>
      </c>
      <c r="CT15" s="23">
        <f>_xlfn.XLOOKUP($D15,Prev_Month_Download!$I$3:$I$30,Prev_Month_Download!AV$3:AV$30)</f>
        <v>0</v>
      </c>
    </row>
    <row r="16" spans="1:98" x14ac:dyDescent="0.2">
      <c r="A16" s="18">
        <v>111</v>
      </c>
      <c r="B16" s="24">
        <v>48</v>
      </c>
      <c r="C16" s="18" t="s">
        <v>62</v>
      </c>
      <c r="D16" s="18">
        <v>10236210221</v>
      </c>
      <c r="E16" s="18">
        <v>2</v>
      </c>
      <c r="F16" s="18" t="s">
        <v>86</v>
      </c>
      <c r="G16" s="18" t="s">
        <v>38</v>
      </c>
      <c r="H16" s="18" t="s">
        <v>39</v>
      </c>
      <c r="I16" s="18" t="s">
        <v>40</v>
      </c>
      <c r="J16" s="18" t="s">
        <v>41</v>
      </c>
      <c r="K16" s="9">
        <f>_xlfn.XLOOKUP($D16,Prev_Month_Download!$I$3:$I$30,Prev_Month_Download!U$3:U$30)</f>
        <v>10</v>
      </c>
      <c r="L16" s="9">
        <f>_xlfn.XLOOKUP($D16,Prev_Month_Download!$I$3:$I$30,Prev_Month_Download!V$3:V$30)</f>
        <v>56</v>
      </c>
      <c r="M16" s="9">
        <f>_xlfn.XLOOKUP($D16,Prev_Month_Download!$I$3:$I$30,Prev_Month_Download!W$3:W$30)</f>
        <v>69</v>
      </c>
      <c r="N16" s="9">
        <f>_xlfn.XLOOKUP($D16,Prev_Month_Download!$I$3:$I$30,Prev_Month_Download!X$3:X$30)</f>
        <v>11</v>
      </c>
      <c r="O16" s="9">
        <f>_xlfn.XLOOKUP($D16,Prev_Month_Download!$I$3:$I$30,Prev_Month_Download!Y$3:Y$30)</f>
        <v>10</v>
      </c>
      <c r="P16" s="9">
        <f>_xlfn.XLOOKUP($D16,Prev_Month_Download!$I$3:$I$30,Prev_Month_Download!Z$3:Z$30)</f>
        <v>25</v>
      </c>
      <c r="Q16" s="9">
        <f>_xlfn.XLOOKUP($D16,Prev_Month_Download!$I$3:$I$30,Prev_Month_Download!AA$3:AA$30)</f>
        <v>0</v>
      </c>
      <c r="R16" s="9">
        <f>_xlfn.XLOOKUP($D16,Prev_Month_Download!$I$3:$I$30,Prev_Month_Download!AB$3:AB$30)</f>
        <v>0</v>
      </c>
      <c r="S16" s="9">
        <f>_xlfn.XLOOKUP($D16,Prev_Month_Download!$I$3:$I$30,Prev_Month_Download!AC$3:AC$30)</f>
        <v>25</v>
      </c>
      <c r="T16" s="9">
        <f>_xlfn.XLOOKUP($D16,Prev_Month_Download!$I$3:$I$30,Prev_Month_Download!AD$3:AD$30)</f>
        <v>0</v>
      </c>
      <c r="U16" s="11" t="s">
        <v>43</v>
      </c>
      <c r="V16" s="11" t="s">
        <v>43</v>
      </c>
      <c r="W16" s="11" t="s">
        <v>198</v>
      </c>
      <c r="X16" s="11" t="s">
        <v>43</v>
      </c>
      <c r="Y16">
        <f>_xlfn.XLOOKUP($D16,Prev_Month_Download!$I$3:$I$30,Prev_Month_Download!AW$3:AW$30)</f>
        <v>7</v>
      </c>
      <c r="Z16">
        <f>_xlfn.XLOOKUP($D16,Prev_Month_Download!$I$3:$I$30,Prev_Month_Download!AX$3:AX$30)</f>
        <v>0</v>
      </c>
      <c r="AA16">
        <f>_xlfn.XLOOKUP($D16,Prev_Month_Download!$I$3:$I$30,Prev_Month_Download!AY$3:AY$30)</f>
        <v>12</v>
      </c>
      <c r="AB16">
        <f>_xlfn.XLOOKUP($D16,Prev_Month_Download!$I$3:$I$30,Prev_Month_Download!AZ$3:AZ$30)</f>
        <v>0</v>
      </c>
      <c r="AC16">
        <f>_xlfn.XLOOKUP($D16,Prev_Month_Download!$I$3:$I$30,Prev_Month_Download!BA$3:BA$30)</f>
        <v>19</v>
      </c>
      <c r="AD16">
        <f>_xlfn.XLOOKUP($D16,Prev_Month_Download!$I$3:$I$30,Prev_Month_Download!BB$3:BB$30)</f>
        <v>0</v>
      </c>
      <c r="AE16">
        <f>_xlfn.XLOOKUP($D16,Prev_Month_Download!$I$3:$I$30,Prev_Month_Download!BC$3:BC$30)</f>
        <v>13</v>
      </c>
      <c r="AF16">
        <f>_xlfn.XLOOKUP($D16,Prev_Month_Download!$I$3:$I$30,Prev_Month_Download!BD$3:BD$30)</f>
        <v>0</v>
      </c>
      <c r="AG16">
        <f>_xlfn.XLOOKUP($D16,Prev_Month_Download!$I$3:$I$30,Prev_Month_Download!BE$3:BE$30)</f>
        <v>8</v>
      </c>
      <c r="AH16">
        <f>_xlfn.XLOOKUP($D16,Prev_Month_Download!$I$3:$I$30,Prev_Month_Download!BF$3:BF$30)</f>
        <v>0</v>
      </c>
      <c r="AI16">
        <f>_xlfn.XLOOKUP($D16,Prev_Month_Download!$I$3:$I$30,Prev_Month_Download!BG$3:BG$30)</f>
        <v>21</v>
      </c>
      <c r="AJ16">
        <f>_xlfn.XLOOKUP($D16,Prev_Month_Download!$I$3:$I$30,Prev_Month_Download!BH$3:BH$30)</f>
        <v>0</v>
      </c>
      <c r="AK16">
        <f>_xlfn.XLOOKUP($D16,Prev_Month_Download!$I$3:$I$30,Prev_Month_Download!BI$3:BI$30)</f>
        <v>10</v>
      </c>
      <c r="AL16">
        <f>_xlfn.XLOOKUP($D16,Prev_Month_Download!$I$3:$I$30,Prev_Month_Download!BJ$3:BJ$30)</f>
        <v>0</v>
      </c>
      <c r="AM16">
        <f>_xlfn.XLOOKUP($D16,Prev_Month_Download!$I$3:$I$30,Prev_Month_Download!BK$3:BK$30)</f>
        <v>6</v>
      </c>
      <c r="AN16">
        <f>_xlfn.XLOOKUP($D16,Prev_Month_Download!$I$3:$I$30,Prev_Month_Download!BL$3:BL$30)</f>
        <v>0</v>
      </c>
      <c r="AO16">
        <f>_xlfn.XLOOKUP($D16,Prev_Month_Download!$I$3:$I$30,Prev_Month_Download!BM$3:BM$30)</f>
        <v>16</v>
      </c>
      <c r="AP16">
        <f>_xlfn.XLOOKUP($D16,Prev_Month_Download!$I$3:$I$30,Prev_Month_Download!BN$3:BN$30)</f>
        <v>0</v>
      </c>
      <c r="AQ16">
        <f>_xlfn.XLOOKUP($D16,Prev_Month_Download!$I$3:$I$30,Prev_Month_Download!BO$3:BO$30)</f>
        <v>17</v>
      </c>
      <c r="AR16">
        <f>_xlfn.XLOOKUP($D16,Prev_Month_Download!$I$3:$I$30,Prev_Month_Download!BP$3:BP$30)</f>
        <v>0</v>
      </c>
      <c r="AS16">
        <f>_xlfn.XLOOKUP($D16,Prev_Month_Download!$I$3:$I$30,Prev_Month_Download!BQ$3:BQ$30)</f>
        <v>7</v>
      </c>
      <c r="AT16">
        <f>_xlfn.XLOOKUP($D16,Prev_Month_Download!$I$3:$I$30,Prev_Month_Download!BR$3:BR$30)</f>
        <v>0</v>
      </c>
      <c r="AU16">
        <f>_xlfn.XLOOKUP($D16,Prev_Month_Download!$I$3:$I$30,Prev_Month_Download!BS$3:BS$30)</f>
        <v>24</v>
      </c>
      <c r="AV16">
        <f>_xlfn.XLOOKUP($D16,Prev_Month_Download!$I$3:$I$30,Prev_Month_Download!BT$3:BT$30)</f>
        <v>0</v>
      </c>
      <c r="AW16">
        <f>_xlfn.XLOOKUP($D16,Prev_Month_Download!$I$3:$I$30,Prev_Month_Download!BU$3:BU$30)</f>
        <v>5</v>
      </c>
      <c r="AX16">
        <f>_xlfn.XLOOKUP($D16,Prev_Month_Download!$I$3:$I$30,Prev_Month_Download!BV$3:BV$30)</f>
        <v>0</v>
      </c>
      <c r="AY16">
        <f>_xlfn.XLOOKUP($D16,Prev_Month_Download!$I$3:$I$30,Prev_Month_Download!BW$3:BW$30)</f>
        <v>3</v>
      </c>
      <c r="AZ16">
        <f>_xlfn.XLOOKUP($D16,Prev_Month_Download!$I$3:$I$30,Prev_Month_Download!BX$3:BX$30)</f>
        <v>0</v>
      </c>
      <c r="BA16">
        <f>_xlfn.XLOOKUP($D16,Prev_Month_Download!$I$3:$I$30,Prev_Month_Download!BY$3:BY$30)</f>
        <v>8</v>
      </c>
      <c r="BB16">
        <f>_xlfn.XLOOKUP($D16,Prev_Month_Download!$I$3:$I$30,Prev_Month_Download!BZ$3:BZ$30)</f>
        <v>0</v>
      </c>
      <c r="BC16">
        <f>_xlfn.XLOOKUP($D16,Prev_Month_Download!$I$3:$I$30,Prev_Month_Download!CA$3:CA$30)</f>
        <v>1</v>
      </c>
      <c r="BD16">
        <f>_xlfn.XLOOKUP($D16,Prev_Month_Download!$I$3:$I$30,Prev_Month_Download!CB$3:CB$30)</f>
        <v>0</v>
      </c>
      <c r="BE16">
        <f>_xlfn.XLOOKUP($D16,Prev_Month_Download!$I$3:$I$30,Prev_Month_Download!CC$3:CC$30)</f>
        <v>7</v>
      </c>
      <c r="BF16">
        <f>_xlfn.XLOOKUP($D16,Prev_Month_Download!$I$3:$I$30,Prev_Month_Download!CD$3:CD$30)</f>
        <v>0</v>
      </c>
      <c r="BG16">
        <f>_xlfn.XLOOKUP($D16,Prev_Month_Download!$I$3:$I$30,Prev_Month_Download!CE$3:CE$30)</f>
        <v>8</v>
      </c>
      <c r="BH16">
        <f>_xlfn.XLOOKUP($D16,Prev_Month_Download!$I$3:$I$30,Prev_Month_Download!CF$3:CF$30)</f>
        <v>0</v>
      </c>
      <c r="BI16">
        <f>_xlfn.XLOOKUP($D16,Prev_Month_Download!$I$3:$I$30,Prev_Month_Download!CG$3:CG$30)</f>
        <v>10</v>
      </c>
      <c r="BJ16">
        <f>_xlfn.XLOOKUP($D16,Prev_Month_Download!$I$3:$I$30,Prev_Month_Download!CH$3:CH$30)</f>
        <v>0</v>
      </c>
      <c r="BK16">
        <f>_xlfn.XLOOKUP($D16,Prev_Month_Download!$I$3:$I$30,Prev_Month_Download!CI$3:CI$30)</f>
        <v>6</v>
      </c>
      <c r="BL16">
        <f>_xlfn.XLOOKUP($D16,Prev_Month_Download!$I$3:$I$30,Prev_Month_Download!CJ$3:CJ$30)</f>
        <v>0</v>
      </c>
      <c r="BM16">
        <f>_xlfn.XLOOKUP($D16,Prev_Month_Download!$I$3:$I$30,Prev_Month_Download!CK$3:CK$30)</f>
        <v>16</v>
      </c>
      <c r="BN16">
        <f>_xlfn.XLOOKUP($D16,Prev_Month_Download!$I$3:$I$30,Prev_Month_Download!CL$3:CL$30)</f>
        <v>0</v>
      </c>
      <c r="BO16">
        <f>_xlfn.XLOOKUP($D16,Prev_Month_Download!$I$3:$I$30,Prev_Month_Download!CM$3:CM$30)</f>
        <v>17</v>
      </c>
      <c r="BP16">
        <f>_xlfn.XLOOKUP($D16,Prev_Month_Download!$I$3:$I$30,Prev_Month_Download!CN$3:CN$30)</f>
        <v>0</v>
      </c>
      <c r="BQ16">
        <f>_xlfn.XLOOKUP($D16,Prev_Month_Download!$I$3:$I$30,Prev_Month_Download!CO$3:CO$30)</f>
        <v>7</v>
      </c>
      <c r="BR16">
        <f>_xlfn.XLOOKUP($D16,Prev_Month_Download!$I$3:$I$30,Prev_Month_Download!CP$3:CP$30)</f>
        <v>0</v>
      </c>
      <c r="BS16">
        <f>_xlfn.XLOOKUP($D16,Prev_Month_Download!$I$3:$I$30,Prev_Month_Download!CQ$3:CQ$30)</f>
        <v>24</v>
      </c>
      <c r="BT16">
        <f>_xlfn.XLOOKUP($D16,Prev_Month_Download!$I$3:$I$30,Prev_Month_Download!CR$3:CR$30)</f>
        <v>0</v>
      </c>
      <c r="BU16">
        <f>_xlfn.XLOOKUP($D16,Prev_Month_Download!$I$3:$I$30,Prev_Month_Download!CS$3:CS$30)</f>
        <v>2</v>
      </c>
      <c r="BV16">
        <f>_xlfn.XLOOKUP($D16,Prev_Month_Download!$I$3:$I$30,Prev_Month_Download!CT$3:CT$30)</f>
        <v>5</v>
      </c>
      <c r="BW16">
        <f>_xlfn.XLOOKUP($D16,Prev_Month_Download!$I$3:$I$30,Prev_Month_Download!CU$3:CU$30)</f>
        <v>0</v>
      </c>
      <c r="BX16">
        <f>_xlfn.XLOOKUP($D16,Prev_Month_Download!$I$3:$I$30,Prev_Month_Download!CV$3:CV$30)</f>
        <v>3</v>
      </c>
      <c r="BY16">
        <f>_xlfn.XLOOKUP($D16,Prev_Month_Download!$I$3:$I$30,Prev_Month_Download!CW$3:CW$30)</f>
        <v>7</v>
      </c>
      <c r="BZ16">
        <f>_xlfn.XLOOKUP($D16,Prev_Month_Download!$I$3:$I$30,Prev_Month_Download!CX$3:CX$30)</f>
        <v>0</v>
      </c>
      <c r="CA16">
        <f>_xlfn.XLOOKUP($D16,Prev_Month_Download!$I$3:$I$30,Prev_Month_Download!CY$3:CY$30)</f>
        <v>0</v>
      </c>
      <c r="CB16">
        <f>_xlfn.XLOOKUP($D16,Prev_Month_Download!$I$3:$I$30,Prev_Month_Download!CZ$3:CZ$30)</f>
        <v>5</v>
      </c>
      <c r="CC16">
        <f>_xlfn.XLOOKUP($D16,Prev_Month_Download!$I$3:$I$30,Prev_Month_Download!DA$3:DA$30)</f>
        <v>2</v>
      </c>
      <c r="CD16">
        <f>_xlfn.XLOOKUP($D16,Prev_Month_Download!$I$3:$I$30,Prev_Month_Download!DB$3:DB$30)</f>
        <v>4</v>
      </c>
      <c r="CE16">
        <f>_xlfn.XLOOKUP($D16,Prev_Month_Download!$I$3:$I$30,Prev_Month_Download!DC$3:DC$30)</f>
        <v>2</v>
      </c>
      <c r="CF16">
        <f>_xlfn.XLOOKUP($D16,Prev_Month_Download!$I$3:$I$30,Prev_Month_Download!DD$3:DD$30)</f>
        <v>1</v>
      </c>
      <c r="CG16" s="23" t="str">
        <f>_xlfn.XLOOKUP($D16,Prev_Month_Download!$I$3:$I$30,Prev_Month_Download!AI$3:AI$30)</f>
        <v>Yes</v>
      </c>
      <c r="CH16" s="23" t="str">
        <f>_xlfn.XLOOKUP($D16,Prev_Month_Download!$I$3:$I$30,Prev_Month_Download!AJ$3:AJ$30)</f>
        <v>Yes</v>
      </c>
      <c r="CI16" s="23" t="str">
        <f>_xlfn.XLOOKUP($D16,Prev_Month_Download!$I$3:$I$30,Prev_Month_Download!AK$3:AK$30)</f>
        <v>Yes</v>
      </c>
      <c r="CJ16" s="23">
        <f ca="1">_xlfn.XLOOKUP($D16,Prev_Month_Download!$I$3:$I$30,Prev_Month_Download!AL$3:AL$30)</f>
        <v>20</v>
      </c>
      <c r="CK16" s="23" t="str">
        <f>_xlfn.XLOOKUP($D16,Prev_Month_Download!$I$3:$I$30,Prev_Month_Download!AM$3:AM$30)</f>
        <v>Yes</v>
      </c>
      <c r="CL16" s="23" t="str">
        <f>_xlfn.XLOOKUP($D16,Prev_Month_Download!$I$3:$I$30,Prev_Month_Download!AN$3:AN$30)</f>
        <v>Convergence</v>
      </c>
      <c r="CM16" s="23" t="str">
        <f>_xlfn.XLOOKUP($D16,Prev_Month_Download!$I$3:$I$30,Prev_Month_Download!AO$3:AO$30)</f>
        <v>No</v>
      </c>
      <c r="CN16" s="23" t="str">
        <f>_xlfn.XLOOKUP($D16,Prev_Month_Download!$I$3:$I$30,Prev_Month_Download!AP$3:AP$30)</f>
        <v>No</v>
      </c>
      <c r="CO16" s="23">
        <f>_xlfn.XLOOKUP($D16,Prev_Month_Download!$I$3:$I$30,Prev_Month_Download!AQ$3:AQ$30)</f>
        <v>0</v>
      </c>
      <c r="CP16" s="23">
        <f>_xlfn.XLOOKUP($D16,Prev_Month_Download!$I$3:$I$30,Prev_Month_Download!AR$3:AR$30)</f>
        <v>0</v>
      </c>
      <c r="CQ16" s="23" t="str">
        <f>_xlfn.XLOOKUP($D16,Prev_Month_Download!$I$3:$I$30,Prev_Month_Download!AS$3:AS$30)</f>
        <v>Yes</v>
      </c>
      <c r="CR16" s="23">
        <f ca="1">_xlfn.XLOOKUP($D16,Prev_Month_Download!$I$3:$I$30,Prev_Month_Download!AT$3:AT$30)</f>
        <v>19</v>
      </c>
      <c r="CS16" s="23">
        <f>_xlfn.XLOOKUP($D16,Prev_Month_Download!$I$3:$I$30,Prev_Month_Download!AU$3:AU$30)</f>
        <v>40</v>
      </c>
      <c r="CT16" s="23">
        <f>_xlfn.XLOOKUP($D16,Prev_Month_Download!$I$3:$I$30,Prev_Month_Download!AV$3:AV$30)</f>
        <v>0</v>
      </c>
    </row>
    <row r="17" spans="1:98" x14ac:dyDescent="0.2">
      <c r="A17" s="18">
        <v>112</v>
      </c>
      <c r="B17" s="24">
        <v>109</v>
      </c>
      <c r="C17" s="18" t="s">
        <v>141</v>
      </c>
      <c r="D17" s="18">
        <v>10236210334</v>
      </c>
      <c r="E17" s="18">
        <v>2</v>
      </c>
      <c r="F17" s="18" t="s">
        <v>86</v>
      </c>
      <c r="G17" s="18" t="s">
        <v>38</v>
      </c>
      <c r="H17" s="18" t="s">
        <v>39</v>
      </c>
      <c r="I17" s="18" t="s">
        <v>40</v>
      </c>
      <c r="J17" s="18" t="s">
        <v>47</v>
      </c>
      <c r="K17" s="9">
        <f>_xlfn.XLOOKUP($D17,Prev_Month_Download!$I$3:$I$30,Prev_Month_Download!U$3:U$30)</f>
        <v>13</v>
      </c>
      <c r="L17" s="9">
        <f>_xlfn.XLOOKUP($D17,Prev_Month_Download!$I$3:$I$30,Prev_Month_Download!V$3:V$30)</f>
        <v>66</v>
      </c>
      <c r="M17" s="9">
        <f>_xlfn.XLOOKUP($D17,Prev_Month_Download!$I$3:$I$30,Prev_Month_Download!W$3:W$30)</f>
        <v>88</v>
      </c>
      <c r="N17" s="9">
        <f>_xlfn.XLOOKUP($D17,Prev_Month_Download!$I$3:$I$30,Prev_Month_Download!X$3:X$30)</f>
        <v>11</v>
      </c>
      <c r="O17" s="9">
        <f>_xlfn.XLOOKUP($D17,Prev_Month_Download!$I$3:$I$30,Prev_Month_Download!Y$3:Y$30)</f>
        <v>13</v>
      </c>
      <c r="P17" s="9">
        <f>_xlfn.XLOOKUP($D17,Prev_Month_Download!$I$3:$I$30,Prev_Month_Download!Z$3:Z$30)</f>
        <v>25</v>
      </c>
      <c r="Q17" s="9">
        <f>_xlfn.XLOOKUP($D17,Prev_Month_Download!$I$3:$I$30,Prev_Month_Download!AA$3:AA$30)</f>
        <v>0</v>
      </c>
      <c r="R17" s="9">
        <f>_xlfn.XLOOKUP($D17,Prev_Month_Download!$I$3:$I$30,Prev_Month_Download!AB$3:AB$30)</f>
        <v>0</v>
      </c>
      <c r="S17" s="9">
        <f>_xlfn.XLOOKUP($D17,Prev_Month_Download!$I$3:$I$30,Prev_Month_Download!AC$3:AC$30)</f>
        <v>25</v>
      </c>
      <c r="T17" s="9">
        <f>_xlfn.XLOOKUP($D17,Prev_Month_Download!$I$3:$I$30,Prev_Month_Download!AD$3:AD$30)</f>
        <v>0</v>
      </c>
      <c r="U17" s="11" t="s">
        <v>43</v>
      </c>
      <c r="V17" s="11" t="s">
        <v>42</v>
      </c>
      <c r="W17" s="11" t="s">
        <v>45</v>
      </c>
      <c r="X17" s="11" t="s">
        <v>42</v>
      </c>
      <c r="Y17">
        <f>_xlfn.XLOOKUP($D17,Prev_Month_Download!$I$3:$I$30,Prev_Month_Download!AW$3:AW$30)</f>
        <v>16</v>
      </c>
      <c r="Z17">
        <f>_xlfn.XLOOKUP($D17,Prev_Month_Download!$I$3:$I$30,Prev_Month_Download!AX$3:AX$30)</f>
        <v>2</v>
      </c>
      <c r="AA17">
        <f>_xlfn.XLOOKUP($D17,Prev_Month_Download!$I$3:$I$30,Prev_Month_Download!AY$3:AY$30)</f>
        <v>2</v>
      </c>
      <c r="AB17">
        <f>_xlfn.XLOOKUP($D17,Prev_Month_Download!$I$3:$I$30,Prev_Month_Download!AZ$3:AZ$30)</f>
        <v>0</v>
      </c>
      <c r="AC17">
        <f>_xlfn.XLOOKUP($D17,Prev_Month_Download!$I$3:$I$30,Prev_Month_Download!BA$3:BA$30)</f>
        <v>20</v>
      </c>
      <c r="AD17">
        <f>_xlfn.XLOOKUP($D17,Prev_Month_Download!$I$3:$I$30,Prev_Month_Download!BB$3:BB$30)</f>
        <v>0</v>
      </c>
      <c r="AE17">
        <f>_xlfn.XLOOKUP($D17,Prev_Month_Download!$I$3:$I$30,Prev_Month_Download!BC$3:BC$30)</f>
        <v>9</v>
      </c>
      <c r="AF17">
        <f>_xlfn.XLOOKUP($D17,Prev_Month_Download!$I$3:$I$30,Prev_Month_Download!BD$3:BD$30)</f>
        <v>2</v>
      </c>
      <c r="AG17">
        <f>_xlfn.XLOOKUP($D17,Prev_Month_Download!$I$3:$I$30,Prev_Month_Download!BE$3:BE$30)</f>
        <v>9</v>
      </c>
      <c r="AH17">
        <f>_xlfn.XLOOKUP($D17,Prev_Month_Download!$I$3:$I$30,Prev_Month_Download!BF$3:BF$30)</f>
        <v>0</v>
      </c>
      <c r="AI17">
        <f>_xlfn.XLOOKUP($D17,Prev_Month_Download!$I$3:$I$30,Prev_Month_Download!BG$3:BG$30)</f>
        <v>20</v>
      </c>
      <c r="AJ17">
        <f>_xlfn.XLOOKUP($D17,Prev_Month_Download!$I$3:$I$30,Prev_Month_Download!BH$3:BH$30)</f>
        <v>0</v>
      </c>
      <c r="AK17">
        <f>_xlfn.XLOOKUP($D17,Prev_Month_Download!$I$3:$I$30,Prev_Month_Download!BI$3:BI$30)</f>
        <v>16</v>
      </c>
      <c r="AL17">
        <f>_xlfn.XLOOKUP($D17,Prev_Month_Download!$I$3:$I$30,Prev_Month_Download!BJ$3:BJ$30)</f>
        <v>0</v>
      </c>
      <c r="AM17">
        <f>_xlfn.XLOOKUP($D17,Prev_Month_Download!$I$3:$I$30,Prev_Month_Download!BK$3:BK$30)</f>
        <v>2</v>
      </c>
      <c r="AN17">
        <f>_xlfn.XLOOKUP($D17,Prev_Month_Download!$I$3:$I$30,Prev_Month_Download!BL$3:BL$30)</f>
        <v>1</v>
      </c>
      <c r="AO17">
        <f>_xlfn.XLOOKUP($D17,Prev_Month_Download!$I$3:$I$30,Prev_Month_Download!BM$3:BM$30)</f>
        <v>19</v>
      </c>
      <c r="AP17">
        <f>_xlfn.XLOOKUP($D17,Prev_Month_Download!$I$3:$I$30,Prev_Month_Download!BN$3:BN$30)</f>
        <v>0</v>
      </c>
      <c r="AQ17">
        <f>_xlfn.XLOOKUP($D17,Prev_Month_Download!$I$3:$I$30,Prev_Month_Download!BO$3:BO$30)</f>
        <v>15</v>
      </c>
      <c r="AR17">
        <f>_xlfn.XLOOKUP($D17,Prev_Month_Download!$I$3:$I$30,Prev_Month_Download!BP$3:BP$30)</f>
        <v>0</v>
      </c>
      <c r="AS17">
        <f>_xlfn.XLOOKUP($D17,Prev_Month_Download!$I$3:$I$30,Prev_Month_Download!BQ$3:BQ$30)</f>
        <v>5</v>
      </c>
      <c r="AT17">
        <f>_xlfn.XLOOKUP($D17,Prev_Month_Download!$I$3:$I$30,Prev_Month_Download!BR$3:BR$30)</f>
        <v>0</v>
      </c>
      <c r="AU17">
        <f>_xlfn.XLOOKUP($D17,Prev_Month_Download!$I$3:$I$30,Prev_Month_Download!BS$3:BS$30)</f>
        <v>20</v>
      </c>
      <c r="AV17">
        <f>_xlfn.XLOOKUP($D17,Prev_Month_Download!$I$3:$I$30,Prev_Month_Download!BT$3:BT$30)</f>
        <v>0</v>
      </c>
      <c r="AW17">
        <f>_xlfn.XLOOKUP($D17,Prev_Month_Download!$I$3:$I$30,Prev_Month_Download!BU$3:BU$30)</f>
        <v>4</v>
      </c>
      <c r="AX17">
        <f>_xlfn.XLOOKUP($D17,Prev_Month_Download!$I$3:$I$30,Prev_Month_Download!BV$3:BV$30)</f>
        <v>0</v>
      </c>
      <c r="AY17">
        <f>_xlfn.XLOOKUP($D17,Prev_Month_Download!$I$3:$I$30,Prev_Month_Download!BW$3:BW$30)</f>
        <v>0</v>
      </c>
      <c r="AZ17">
        <f>_xlfn.XLOOKUP($D17,Prev_Month_Download!$I$3:$I$30,Prev_Month_Download!BX$3:BX$30)</f>
        <v>4</v>
      </c>
      <c r="BA17">
        <f>_xlfn.XLOOKUP($D17,Prev_Month_Download!$I$3:$I$30,Prev_Month_Download!BY$3:BY$30)</f>
        <v>8</v>
      </c>
      <c r="BB17">
        <f>_xlfn.XLOOKUP($D17,Prev_Month_Download!$I$3:$I$30,Prev_Month_Download!BZ$3:BZ$30)</f>
        <v>0</v>
      </c>
      <c r="BC17">
        <f>_xlfn.XLOOKUP($D17,Prev_Month_Download!$I$3:$I$30,Prev_Month_Download!CA$3:CA$30)</f>
        <v>5</v>
      </c>
      <c r="BD17">
        <f>_xlfn.XLOOKUP($D17,Prev_Month_Download!$I$3:$I$30,Prev_Month_Download!CB$3:CB$30)</f>
        <v>0</v>
      </c>
      <c r="BE17">
        <f>_xlfn.XLOOKUP($D17,Prev_Month_Download!$I$3:$I$30,Prev_Month_Download!CC$3:CC$30)</f>
        <v>0</v>
      </c>
      <c r="BF17">
        <f>_xlfn.XLOOKUP($D17,Prev_Month_Download!$I$3:$I$30,Prev_Month_Download!CD$3:CD$30)</f>
        <v>3</v>
      </c>
      <c r="BG17">
        <f>_xlfn.XLOOKUP($D17,Prev_Month_Download!$I$3:$I$30,Prev_Month_Download!CE$3:CE$30)</f>
        <v>8</v>
      </c>
      <c r="BH17">
        <f>_xlfn.XLOOKUP($D17,Prev_Month_Download!$I$3:$I$30,Prev_Month_Download!CF$3:CF$30)</f>
        <v>0</v>
      </c>
      <c r="BI17">
        <f>_xlfn.XLOOKUP($D17,Prev_Month_Download!$I$3:$I$30,Prev_Month_Download!CG$3:CG$30)</f>
        <v>16</v>
      </c>
      <c r="BJ17">
        <f>_xlfn.XLOOKUP($D17,Prev_Month_Download!$I$3:$I$30,Prev_Month_Download!CH$3:CH$30)</f>
        <v>0</v>
      </c>
      <c r="BK17">
        <f>_xlfn.XLOOKUP($D17,Prev_Month_Download!$I$3:$I$30,Prev_Month_Download!CI$3:CI$30)</f>
        <v>2</v>
      </c>
      <c r="BL17">
        <f>_xlfn.XLOOKUP($D17,Prev_Month_Download!$I$3:$I$30,Prev_Month_Download!CJ$3:CJ$30)</f>
        <v>2</v>
      </c>
      <c r="BM17">
        <f>_xlfn.XLOOKUP($D17,Prev_Month_Download!$I$3:$I$30,Prev_Month_Download!CK$3:CK$30)</f>
        <v>20</v>
      </c>
      <c r="BN17">
        <f>_xlfn.XLOOKUP($D17,Prev_Month_Download!$I$3:$I$30,Prev_Month_Download!CL$3:CL$30)</f>
        <v>0</v>
      </c>
      <c r="BO17">
        <f>_xlfn.XLOOKUP($D17,Prev_Month_Download!$I$3:$I$30,Prev_Month_Download!CM$3:CM$30)</f>
        <v>15</v>
      </c>
      <c r="BP17">
        <f>_xlfn.XLOOKUP($D17,Prev_Month_Download!$I$3:$I$30,Prev_Month_Download!CN$3:CN$30)</f>
        <v>0</v>
      </c>
      <c r="BQ17">
        <f>_xlfn.XLOOKUP($D17,Prev_Month_Download!$I$3:$I$30,Prev_Month_Download!CO$3:CO$30)</f>
        <v>0</v>
      </c>
      <c r="BR17">
        <f>_xlfn.XLOOKUP($D17,Prev_Month_Download!$I$3:$I$30,Prev_Month_Download!CP$3:CP$30)</f>
        <v>5</v>
      </c>
      <c r="BS17">
        <f>_xlfn.XLOOKUP($D17,Prev_Month_Download!$I$3:$I$30,Prev_Month_Download!CQ$3:CQ$30)</f>
        <v>20</v>
      </c>
      <c r="BT17">
        <f>_xlfn.XLOOKUP($D17,Prev_Month_Download!$I$3:$I$30,Prev_Month_Download!CR$3:CR$30)</f>
        <v>0</v>
      </c>
      <c r="BU17">
        <f>_xlfn.XLOOKUP($D17,Prev_Month_Download!$I$3:$I$30,Prev_Month_Download!CS$3:CS$30)</f>
        <v>3</v>
      </c>
      <c r="BV17">
        <f>_xlfn.XLOOKUP($D17,Prev_Month_Download!$I$3:$I$30,Prev_Month_Download!CT$3:CT$30)</f>
        <v>5</v>
      </c>
      <c r="BW17">
        <f>_xlfn.XLOOKUP($D17,Prev_Month_Download!$I$3:$I$30,Prev_Month_Download!CU$3:CU$30)</f>
        <v>1</v>
      </c>
      <c r="BX17">
        <f>_xlfn.XLOOKUP($D17,Prev_Month_Download!$I$3:$I$30,Prev_Month_Download!CV$3:CV$30)</f>
        <v>7</v>
      </c>
      <c r="BY17">
        <f>_xlfn.XLOOKUP($D17,Prev_Month_Download!$I$3:$I$30,Prev_Month_Download!CW$3:CW$30)</f>
        <v>2</v>
      </c>
      <c r="BZ17">
        <f>_xlfn.XLOOKUP($D17,Prev_Month_Download!$I$3:$I$30,Prev_Month_Download!CX$3:CX$30)</f>
        <v>0</v>
      </c>
      <c r="CA17">
        <f>_xlfn.XLOOKUP($D17,Prev_Month_Download!$I$3:$I$30,Prev_Month_Download!CY$3:CY$30)</f>
        <v>0</v>
      </c>
      <c r="CB17">
        <f>_xlfn.XLOOKUP($D17,Prev_Month_Download!$I$3:$I$30,Prev_Month_Download!CZ$3:CZ$30)</f>
        <v>6</v>
      </c>
      <c r="CC17">
        <f>_xlfn.XLOOKUP($D17,Prev_Month_Download!$I$3:$I$30,Prev_Month_Download!DA$3:DA$30)</f>
        <v>1</v>
      </c>
      <c r="CD17">
        <f>_xlfn.XLOOKUP($D17,Prev_Month_Download!$I$3:$I$30,Prev_Month_Download!DB$3:DB$30)</f>
        <v>4</v>
      </c>
      <c r="CE17">
        <f>_xlfn.XLOOKUP($D17,Prev_Month_Download!$I$3:$I$30,Prev_Month_Download!DC$3:DC$30)</f>
        <v>2</v>
      </c>
      <c r="CF17">
        <f>_xlfn.XLOOKUP($D17,Prev_Month_Download!$I$3:$I$30,Prev_Month_Download!DD$3:DD$30)</f>
        <v>0</v>
      </c>
      <c r="CG17" s="23" t="str">
        <f>_xlfn.XLOOKUP($D17,Prev_Month_Download!$I$3:$I$30,Prev_Month_Download!AI$3:AI$30)</f>
        <v>Yes</v>
      </c>
      <c r="CH17" s="23" t="str">
        <f>_xlfn.XLOOKUP($D17,Prev_Month_Download!$I$3:$I$30,Prev_Month_Download!AJ$3:AJ$30)</f>
        <v>Yes</v>
      </c>
      <c r="CI17" s="23" t="str">
        <f>_xlfn.XLOOKUP($D17,Prev_Month_Download!$I$3:$I$30,Prev_Month_Download!AK$3:AK$30)</f>
        <v>Yes</v>
      </c>
      <c r="CJ17" s="23">
        <f ca="1">_xlfn.XLOOKUP($D17,Prev_Month_Download!$I$3:$I$30,Prev_Month_Download!AL$3:AL$30)</f>
        <v>17</v>
      </c>
      <c r="CK17" s="23" t="str">
        <f>_xlfn.XLOOKUP($D17,Prev_Month_Download!$I$3:$I$30,Prev_Month_Download!AM$3:AM$30)</f>
        <v>No</v>
      </c>
      <c r="CL17" s="23" t="str">
        <f>_xlfn.XLOOKUP($D17,Prev_Month_Download!$I$3:$I$30,Prev_Month_Download!AN$3:AN$30)</f>
        <v>Convergence</v>
      </c>
      <c r="CM17" s="23" t="str">
        <f>_xlfn.XLOOKUP($D17,Prev_Month_Download!$I$3:$I$30,Prev_Month_Download!AO$3:AO$30)</f>
        <v>No</v>
      </c>
      <c r="CN17" s="23" t="str">
        <f>_xlfn.XLOOKUP($D17,Prev_Month_Download!$I$3:$I$30,Prev_Month_Download!AP$3:AP$30)</f>
        <v>No</v>
      </c>
      <c r="CO17" s="23">
        <f>_xlfn.XLOOKUP($D17,Prev_Month_Download!$I$3:$I$30,Prev_Month_Download!AQ$3:AQ$30)</f>
        <v>0</v>
      </c>
      <c r="CP17" s="23">
        <f>_xlfn.XLOOKUP($D17,Prev_Month_Download!$I$3:$I$30,Prev_Month_Download!AR$3:AR$30)</f>
        <v>0</v>
      </c>
      <c r="CQ17" s="23" t="str">
        <f>_xlfn.XLOOKUP($D17,Prev_Month_Download!$I$3:$I$30,Prev_Month_Download!AS$3:AS$30)</f>
        <v>Yes</v>
      </c>
      <c r="CR17" s="23">
        <f ca="1">_xlfn.XLOOKUP($D17,Prev_Month_Download!$I$3:$I$30,Prev_Month_Download!AT$3:AT$30)</f>
        <v>11</v>
      </c>
      <c r="CS17" s="23">
        <f>_xlfn.XLOOKUP($D17,Prev_Month_Download!$I$3:$I$30,Prev_Month_Download!AU$3:AU$30)</f>
        <v>40</v>
      </c>
      <c r="CT17" s="23">
        <f>_xlfn.XLOOKUP($D17,Prev_Month_Download!$I$3:$I$30,Prev_Month_Download!AV$3:AV$30)</f>
        <v>0</v>
      </c>
    </row>
    <row r="18" spans="1:98" x14ac:dyDescent="0.2">
      <c r="A18" s="18">
        <v>113</v>
      </c>
      <c r="B18" s="24">
        <v>38</v>
      </c>
      <c r="C18" s="18" t="s">
        <v>70</v>
      </c>
      <c r="D18" s="18">
        <v>10236210211</v>
      </c>
      <c r="E18" s="18">
        <v>2</v>
      </c>
      <c r="F18" s="18" t="s">
        <v>86</v>
      </c>
      <c r="G18" s="18" t="s">
        <v>38</v>
      </c>
      <c r="H18" s="18" t="s">
        <v>39</v>
      </c>
      <c r="I18" s="18" t="s">
        <v>40</v>
      </c>
      <c r="J18" s="18" t="s">
        <v>41</v>
      </c>
      <c r="K18" s="9">
        <f>_xlfn.XLOOKUP($D18,Prev_Month_Download!$I$3:$I$30,Prev_Month_Download!U$3:U$30)</f>
        <v>11</v>
      </c>
      <c r="L18" s="9">
        <f>_xlfn.XLOOKUP($D18,Prev_Month_Download!$I$3:$I$30,Prev_Month_Download!V$3:V$30)</f>
        <v>60</v>
      </c>
      <c r="M18" s="9">
        <f>_xlfn.XLOOKUP($D18,Prev_Month_Download!$I$3:$I$30,Prev_Month_Download!W$3:W$30)</f>
        <v>85</v>
      </c>
      <c r="N18" s="9">
        <f>_xlfn.XLOOKUP($D18,Prev_Month_Download!$I$3:$I$30,Prev_Month_Download!X$3:X$30)</f>
        <v>10</v>
      </c>
      <c r="O18" s="9">
        <f>_xlfn.XLOOKUP($D18,Prev_Month_Download!$I$3:$I$30,Prev_Month_Download!Y$3:Y$30)</f>
        <v>11</v>
      </c>
      <c r="P18" s="9">
        <f>_xlfn.XLOOKUP($D18,Prev_Month_Download!$I$3:$I$30,Prev_Month_Download!Z$3:Z$30)</f>
        <v>25</v>
      </c>
      <c r="Q18" s="9">
        <f>_xlfn.XLOOKUP($D18,Prev_Month_Download!$I$3:$I$30,Prev_Month_Download!AA$3:AA$30)</f>
        <v>0</v>
      </c>
      <c r="R18" s="9">
        <f>_xlfn.XLOOKUP($D18,Prev_Month_Download!$I$3:$I$30,Prev_Month_Download!AB$3:AB$30)</f>
        <v>0</v>
      </c>
      <c r="S18" s="9">
        <f>_xlfn.XLOOKUP($D18,Prev_Month_Download!$I$3:$I$30,Prev_Month_Download!AC$3:AC$30)</f>
        <v>25</v>
      </c>
      <c r="T18" s="9">
        <f>_xlfn.XLOOKUP($D18,Prev_Month_Download!$I$3:$I$30,Prev_Month_Download!AD$3:AD$30)</f>
        <v>0</v>
      </c>
      <c r="U18" s="11" t="s">
        <v>43</v>
      </c>
      <c r="V18" s="11" t="s">
        <v>43</v>
      </c>
      <c r="W18" s="11" t="s">
        <v>198</v>
      </c>
      <c r="X18" s="11" t="s">
        <v>43</v>
      </c>
      <c r="Y18">
        <f>_xlfn.XLOOKUP($D18,Prev_Month_Download!$I$3:$I$30,Prev_Month_Download!AW$3:AW$30)</f>
        <v>9</v>
      </c>
      <c r="Z18">
        <f>_xlfn.XLOOKUP($D18,Prev_Month_Download!$I$3:$I$30,Prev_Month_Download!AX$3:AX$30)</f>
        <v>0</v>
      </c>
      <c r="AA18">
        <f>_xlfn.XLOOKUP($D18,Prev_Month_Download!$I$3:$I$30,Prev_Month_Download!AY$3:AY$30)</f>
        <v>10</v>
      </c>
      <c r="AB18">
        <f>_xlfn.XLOOKUP($D18,Prev_Month_Download!$I$3:$I$30,Prev_Month_Download!AZ$3:AZ$30)</f>
        <v>0</v>
      </c>
      <c r="AC18">
        <f>_xlfn.XLOOKUP($D18,Prev_Month_Download!$I$3:$I$30,Prev_Month_Download!BA$3:BA$30)</f>
        <v>19</v>
      </c>
      <c r="AD18">
        <f>_xlfn.XLOOKUP($D18,Prev_Month_Download!$I$3:$I$30,Prev_Month_Download!BB$3:BB$30)</f>
        <v>0</v>
      </c>
      <c r="AE18">
        <f>_xlfn.XLOOKUP($D18,Prev_Month_Download!$I$3:$I$30,Prev_Month_Download!BC$3:BC$30)</f>
        <v>2</v>
      </c>
      <c r="AF18">
        <f>_xlfn.XLOOKUP($D18,Prev_Month_Download!$I$3:$I$30,Prev_Month_Download!BD$3:BD$30)</f>
        <v>0</v>
      </c>
      <c r="AG18">
        <f>_xlfn.XLOOKUP($D18,Prev_Month_Download!$I$3:$I$30,Prev_Month_Download!BE$3:BE$30)</f>
        <v>19</v>
      </c>
      <c r="AH18">
        <f>_xlfn.XLOOKUP($D18,Prev_Month_Download!$I$3:$I$30,Prev_Month_Download!BF$3:BF$30)</f>
        <v>0</v>
      </c>
      <c r="AI18">
        <f>_xlfn.XLOOKUP($D18,Prev_Month_Download!$I$3:$I$30,Prev_Month_Download!BG$3:BG$30)</f>
        <v>21</v>
      </c>
      <c r="AJ18">
        <f>_xlfn.XLOOKUP($D18,Prev_Month_Download!$I$3:$I$30,Prev_Month_Download!BH$3:BH$30)</f>
        <v>0</v>
      </c>
      <c r="AK18">
        <f>_xlfn.XLOOKUP($D18,Prev_Month_Download!$I$3:$I$30,Prev_Month_Download!BI$3:BI$30)</f>
        <v>5</v>
      </c>
      <c r="AL18">
        <f>_xlfn.XLOOKUP($D18,Prev_Month_Download!$I$3:$I$30,Prev_Month_Download!BJ$3:BJ$30)</f>
        <v>0</v>
      </c>
      <c r="AM18">
        <f>_xlfn.XLOOKUP($D18,Prev_Month_Download!$I$3:$I$30,Prev_Month_Download!BK$3:BK$30)</f>
        <v>15</v>
      </c>
      <c r="AN18">
        <f>_xlfn.XLOOKUP($D18,Prev_Month_Download!$I$3:$I$30,Prev_Month_Download!BL$3:BL$30)</f>
        <v>0</v>
      </c>
      <c r="AO18">
        <f>_xlfn.XLOOKUP($D18,Prev_Month_Download!$I$3:$I$30,Prev_Month_Download!BM$3:BM$30)</f>
        <v>20</v>
      </c>
      <c r="AP18">
        <f>_xlfn.XLOOKUP($D18,Prev_Month_Download!$I$3:$I$30,Prev_Month_Download!BN$3:BN$30)</f>
        <v>0</v>
      </c>
      <c r="AQ18">
        <f>_xlfn.XLOOKUP($D18,Prev_Month_Download!$I$3:$I$30,Prev_Month_Download!BO$3:BO$30)</f>
        <v>4</v>
      </c>
      <c r="AR18">
        <f>_xlfn.XLOOKUP($D18,Prev_Month_Download!$I$3:$I$30,Prev_Month_Download!BP$3:BP$30)</f>
        <v>0</v>
      </c>
      <c r="AS18">
        <f>_xlfn.XLOOKUP($D18,Prev_Month_Download!$I$3:$I$30,Prev_Month_Download!BQ$3:BQ$30)</f>
        <v>16</v>
      </c>
      <c r="AT18">
        <f>_xlfn.XLOOKUP($D18,Prev_Month_Download!$I$3:$I$30,Prev_Month_Download!BR$3:BR$30)</f>
        <v>0</v>
      </c>
      <c r="AU18">
        <f>_xlfn.XLOOKUP($D18,Prev_Month_Download!$I$3:$I$30,Prev_Month_Download!BS$3:BS$30)</f>
        <v>20</v>
      </c>
      <c r="AV18">
        <f>_xlfn.XLOOKUP($D18,Prev_Month_Download!$I$3:$I$30,Prev_Month_Download!BT$3:BT$30)</f>
        <v>0</v>
      </c>
      <c r="AW18">
        <f>_xlfn.XLOOKUP($D18,Prev_Month_Download!$I$3:$I$30,Prev_Month_Download!BU$3:BU$30)</f>
        <v>5</v>
      </c>
      <c r="AX18">
        <f>_xlfn.XLOOKUP($D18,Prev_Month_Download!$I$3:$I$30,Prev_Month_Download!BV$3:BV$30)</f>
        <v>0</v>
      </c>
      <c r="AY18">
        <f>_xlfn.XLOOKUP($D18,Prev_Month_Download!$I$3:$I$30,Prev_Month_Download!BW$3:BW$30)</f>
        <v>3</v>
      </c>
      <c r="AZ18">
        <f>_xlfn.XLOOKUP($D18,Prev_Month_Download!$I$3:$I$30,Prev_Month_Download!BX$3:BX$30)</f>
        <v>0</v>
      </c>
      <c r="BA18">
        <f>_xlfn.XLOOKUP($D18,Prev_Month_Download!$I$3:$I$30,Prev_Month_Download!BY$3:BY$30)</f>
        <v>8</v>
      </c>
      <c r="BB18">
        <f>_xlfn.XLOOKUP($D18,Prev_Month_Download!$I$3:$I$30,Prev_Month_Download!BZ$3:BZ$30)</f>
        <v>0</v>
      </c>
      <c r="BC18">
        <f>_xlfn.XLOOKUP($D18,Prev_Month_Download!$I$3:$I$30,Prev_Month_Download!CA$3:CA$30)</f>
        <v>4</v>
      </c>
      <c r="BD18">
        <f>_xlfn.XLOOKUP($D18,Prev_Month_Download!$I$3:$I$30,Prev_Month_Download!CB$3:CB$30)</f>
        <v>0</v>
      </c>
      <c r="BE18">
        <f>_xlfn.XLOOKUP($D18,Prev_Month_Download!$I$3:$I$30,Prev_Month_Download!CC$3:CC$30)</f>
        <v>4</v>
      </c>
      <c r="BF18">
        <f>_xlfn.XLOOKUP($D18,Prev_Month_Download!$I$3:$I$30,Prev_Month_Download!CD$3:CD$30)</f>
        <v>0</v>
      </c>
      <c r="BG18">
        <f>_xlfn.XLOOKUP($D18,Prev_Month_Download!$I$3:$I$30,Prev_Month_Download!CE$3:CE$30)</f>
        <v>8</v>
      </c>
      <c r="BH18">
        <f>_xlfn.XLOOKUP($D18,Prev_Month_Download!$I$3:$I$30,Prev_Month_Download!CF$3:CF$30)</f>
        <v>0</v>
      </c>
      <c r="BI18">
        <f>_xlfn.XLOOKUP($D18,Prev_Month_Download!$I$3:$I$30,Prev_Month_Download!CG$3:CG$30)</f>
        <v>5</v>
      </c>
      <c r="BJ18">
        <f>_xlfn.XLOOKUP($D18,Prev_Month_Download!$I$3:$I$30,Prev_Month_Download!CH$3:CH$30)</f>
        <v>0</v>
      </c>
      <c r="BK18">
        <f>_xlfn.XLOOKUP($D18,Prev_Month_Download!$I$3:$I$30,Prev_Month_Download!CI$3:CI$30)</f>
        <v>15</v>
      </c>
      <c r="BL18">
        <f>_xlfn.XLOOKUP($D18,Prev_Month_Download!$I$3:$I$30,Prev_Month_Download!CJ$3:CJ$30)</f>
        <v>0</v>
      </c>
      <c r="BM18">
        <f>_xlfn.XLOOKUP($D18,Prev_Month_Download!$I$3:$I$30,Prev_Month_Download!CK$3:CK$30)</f>
        <v>20</v>
      </c>
      <c r="BN18">
        <f>_xlfn.XLOOKUP($D18,Prev_Month_Download!$I$3:$I$30,Prev_Month_Download!CL$3:CL$30)</f>
        <v>0</v>
      </c>
      <c r="BO18">
        <f>_xlfn.XLOOKUP($D18,Prev_Month_Download!$I$3:$I$30,Prev_Month_Download!CM$3:CM$30)</f>
        <v>4</v>
      </c>
      <c r="BP18">
        <f>_xlfn.XLOOKUP($D18,Prev_Month_Download!$I$3:$I$30,Prev_Month_Download!CN$3:CN$30)</f>
        <v>0</v>
      </c>
      <c r="BQ18">
        <f>_xlfn.XLOOKUP($D18,Prev_Month_Download!$I$3:$I$30,Prev_Month_Download!CO$3:CO$30)</f>
        <v>16</v>
      </c>
      <c r="BR18">
        <f>_xlfn.XLOOKUP($D18,Prev_Month_Download!$I$3:$I$30,Prev_Month_Download!CP$3:CP$30)</f>
        <v>0</v>
      </c>
      <c r="BS18">
        <f>_xlfn.XLOOKUP($D18,Prev_Month_Download!$I$3:$I$30,Prev_Month_Download!CQ$3:CQ$30)</f>
        <v>20</v>
      </c>
      <c r="BT18">
        <f>_xlfn.XLOOKUP($D18,Prev_Month_Download!$I$3:$I$30,Prev_Month_Download!CR$3:CR$30)</f>
        <v>0</v>
      </c>
      <c r="BU18">
        <f>_xlfn.XLOOKUP($D18,Prev_Month_Download!$I$3:$I$30,Prev_Month_Download!CS$3:CS$30)</f>
        <v>6</v>
      </c>
      <c r="BV18">
        <f>_xlfn.XLOOKUP($D18,Prev_Month_Download!$I$3:$I$30,Prev_Month_Download!CT$3:CT$30)</f>
        <v>9</v>
      </c>
      <c r="BW18">
        <f>_xlfn.XLOOKUP($D18,Prev_Month_Download!$I$3:$I$30,Prev_Month_Download!CU$3:CU$30)</f>
        <v>1</v>
      </c>
      <c r="BX18">
        <f>_xlfn.XLOOKUP($D18,Prev_Month_Download!$I$3:$I$30,Prev_Month_Download!CV$3:CV$30)</f>
        <v>3</v>
      </c>
      <c r="BY18">
        <f>_xlfn.XLOOKUP($D18,Prev_Month_Download!$I$3:$I$30,Prev_Month_Download!CW$3:CW$30)</f>
        <v>2</v>
      </c>
      <c r="BZ18">
        <f>_xlfn.XLOOKUP($D18,Prev_Month_Download!$I$3:$I$30,Prev_Month_Download!CX$3:CX$30)</f>
        <v>0</v>
      </c>
      <c r="CA18">
        <f>_xlfn.XLOOKUP($D18,Prev_Month_Download!$I$3:$I$30,Prev_Month_Download!CY$3:CY$30)</f>
        <v>7</v>
      </c>
      <c r="CB18">
        <f>_xlfn.XLOOKUP($D18,Prev_Month_Download!$I$3:$I$30,Prev_Month_Download!CZ$3:CZ$30)</f>
        <v>8</v>
      </c>
      <c r="CC18">
        <f>_xlfn.XLOOKUP($D18,Prev_Month_Download!$I$3:$I$30,Prev_Month_Download!DA$3:DA$30)</f>
        <v>0</v>
      </c>
      <c r="CD18">
        <f>_xlfn.XLOOKUP($D18,Prev_Month_Download!$I$3:$I$30,Prev_Month_Download!DB$3:DB$30)</f>
        <v>0</v>
      </c>
      <c r="CE18">
        <f>_xlfn.XLOOKUP($D18,Prev_Month_Download!$I$3:$I$30,Prev_Month_Download!DC$3:DC$30)</f>
        <v>3</v>
      </c>
      <c r="CF18">
        <f>_xlfn.XLOOKUP($D18,Prev_Month_Download!$I$3:$I$30,Prev_Month_Download!DD$3:DD$30)</f>
        <v>1</v>
      </c>
      <c r="CG18" s="23" t="str">
        <f>_xlfn.XLOOKUP($D18,Prev_Month_Download!$I$3:$I$30,Prev_Month_Download!AI$3:AI$30)</f>
        <v>Yes</v>
      </c>
      <c r="CH18" s="23" t="str">
        <f>_xlfn.XLOOKUP($D18,Prev_Month_Download!$I$3:$I$30,Prev_Month_Download!AJ$3:AJ$30)</f>
        <v>Yes</v>
      </c>
      <c r="CI18" s="23" t="str">
        <f>_xlfn.XLOOKUP($D18,Prev_Month_Download!$I$3:$I$30,Prev_Month_Download!AK$3:AK$30)</f>
        <v>Yes</v>
      </c>
      <c r="CJ18" s="23">
        <f ca="1">_xlfn.XLOOKUP($D18,Prev_Month_Download!$I$3:$I$30,Prev_Month_Download!AL$3:AL$30)</f>
        <v>22</v>
      </c>
      <c r="CK18" s="23" t="str">
        <f>_xlfn.XLOOKUP($D18,Prev_Month_Download!$I$3:$I$30,Prev_Month_Download!AM$3:AM$30)</f>
        <v>No</v>
      </c>
      <c r="CL18" s="23" t="str">
        <f>_xlfn.XLOOKUP($D18,Prev_Month_Download!$I$3:$I$30,Prev_Month_Download!AN$3:AN$30)</f>
        <v>Convergence</v>
      </c>
      <c r="CM18" s="23" t="str">
        <f>_xlfn.XLOOKUP($D18,Prev_Month_Download!$I$3:$I$30,Prev_Month_Download!AO$3:AO$30)</f>
        <v>No</v>
      </c>
      <c r="CN18" s="23" t="str">
        <f>_xlfn.XLOOKUP($D18,Prev_Month_Download!$I$3:$I$30,Prev_Month_Download!AP$3:AP$30)</f>
        <v>No</v>
      </c>
      <c r="CO18" s="23">
        <f>_xlfn.XLOOKUP($D18,Prev_Month_Download!$I$3:$I$30,Prev_Month_Download!AQ$3:AQ$30)</f>
        <v>0</v>
      </c>
      <c r="CP18" s="23">
        <f>_xlfn.XLOOKUP($D18,Prev_Month_Download!$I$3:$I$30,Prev_Month_Download!AR$3:AR$30)</f>
        <v>0</v>
      </c>
      <c r="CQ18" s="23" t="str">
        <f>_xlfn.XLOOKUP($D18,Prev_Month_Download!$I$3:$I$30,Prev_Month_Download!AS$3:AS$30)</f>
        <v>Yes</v>
      </c>
      <c r="CR18" s="23">
        <f ca="1">_xlfn.XLOOKUP($D18,Prev_Month_Download!$I$3:$I$30,Prev_Month_Download!AT$3:AT$30)</f>
        <v>20</v>
      </c>
      <c r="CS18" s="23">
        <f>_xlfn.XLOOKUP($D18,Prev_Month_Download!$I$3:$I$30,Prev_Month_Download!AU$3:AU$30)</f>
        <v>40</v>
      </c>
      <c r="CT18" s="23">
        <f>_xlfn.XLOOKUP($D18,Prev_Month_Download!$I$3:$I$30,Prev_Month_Download!AV$3:AV$30)</f>
        <v>0</v>
      </c>
    </row>
  </sheetData>
  <mergeCells count="37">
    <mergeCell ref="AW3:BB3"/>
    <mergeCell ref="BC3:BH3"/>
    <mergeCell ref="BI3:BN3"/>
    <mergeCell ref="BO3:BT3"/>
    <mergeCell ref="CE3:CF3"/>
    <mergeCell ref="BU3:BV3"/>
    <mergeCell ref="BW3:BX3"/>
    <mergeCell ref="BY3:BZ3"/>
    <mergeCell ref="CA3:CB3"/>
    <mergeCell ref="CC3:CD3"/>
    <mergeCell ref="X3:X4"/>
    <mergeCell ref="Y3:AD3"/>
    <mergeCell ref="AE3:AJ3"/>
    <mergeCell ref="AK3:AP3"/>
    <mergeCell ref="AQ3:AV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5:B15">
    <cfRule type="duplicateValues" dxfId="39" priority="19"/>
  </conditionalFormatting>
  <conditionalFormatting sqref="C1:C1048576">
    <cfRule type="duplicateValues" dxfId="38" priority="2"/>
  </conditionalFormatting>
  <conditionalFormatting sqref="B16:B1048576 B1:B4">
    <cfRule type="duplicateValues" dxfId="37" priority="57"/>
    <cfRule type="duplicateValues" dxfId="36" priority="58"/>
  </conditionalFormatting>
  <conditionalFormatting sqref="A1:A1048576">
    <cfRule type="duplicateValues" dxfId="35" priority="63"/>
  </conditionalFormatting>
  <conditionalFormatting sqref="C1:D1048576">
    <cfRule type="duplicateValues" dxfId="34"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DCCFDE49-110B-4879-A8E3-3C2D7067BCF7}">
          <x14:formula1>
            <xm:f>Sheet1!$D$2:$D$4</xm:f>
          </x14:formula1>
          <xm:sqref>I5:I18</xm:sqref>
        </x14:dataValidation>
        <x14:dataValidation type="list" allowBlank="1" showInputMessage="1" showErrorMessage="1" xr:uid="{CD40059C-3C3C-451F-838A-5D7CB8845B83}">
          <x14:formula1>
            <xm:f>Sheet1!$A$2:$A$3</xm:f>
          </x14:formula1>
          <xm:sqref>U5:V18 X5:X18</xm:sqref>
        </x14:dataValidation>
        <x14:dataValidation type="list" allowBlank="1" showInputMessage="1" showErrorMessage="1" xr:uid="{10D0DBF8-232E-4F09-827A-54F4F9FAC03F}">
          <x14:formula1>
            <xm:f>Sheet1!$E$2:$E$4</xm:f>
          </x14:formula1>
          <xm:sqref>J5:J18</xm:sqref>
        </x14:dataValidation>
        <x14:dataValidation type="list" allowBlank="1" showInputMessage="1" showErrorMessage="1" xr:uid="{3D374927-31B0-4CE8-9D96-3BE697C863ED}">
          <x14:formula1>
            <xm:f>'/Users/anuragkumar/Library/Containers/com.microsoft.Excel/Data/Documents/H:\Medha\mpr upload format\[icdsMPRxxx.xlsx]Sheet4'!#REF!</xm:f>
          </x14:formula1>
          <xm:sqref>G5:H18</xm:sqref>
        </x14:dataValidation>
        <x14:dataValidation type="list" allowBlank="1" showInputMessage="1" showErrorMessage="1" xr:uid="{6AC2558B-3781-4967-90FC-40D7728BFD12}">
          <x14:formula1>
            <xm:f>Sheet1!$F$2:$F$5</xm:f>
          </x14:formula1>
          <xm:sqref>W5:W18</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A9C55E9-F5E0-40CC-ADA3-7455CA2E05C9}">
  <sheetPr codeName="Sheet3"/>
  <dimension ref="A1:CT13"/>
  <sheetViews>
    <sheetView workbookViewId="0">
      <selection activeCell="D23" sqref="D23"/>
    </sheetView>
  </sheetViews>
  <sheetFormatPr baseColWidth="10" defaultColWidth="8.83203125" defaultRowHeight="15" x14ac:dyDescent="0.2"/>
  <cols>
    <col min="1" max="1" width="7.1640625" customWidth="1"/>
    <col min="2" max="2" width="11.5" bestFit="1" customWidth="1"/>
    <col min="3" max="3" width="25.33203125" bestFit="1" customWidth="1"/>
    <col min="4" max="4" width="12" bestFit="1" customWidth="1"/>
    <col min="5" max="5" width="7.5" customWidth="1"/>
    <col min="6" max="6" width="5.5" customWidth="1"/>
    <col min="7" max="7" width="6.5" bestFit="1" customWidth="1"/>
    <col min="8" max="8" width="9.6640625" bestFit="1" customWidth="1"/>
    <col min="9" max="9" width="7" bestFit="1" customWidth="1"/>
    <col min="10" max="10" width="11.33203125" bestFit="1" customWidth="1"/>
    <col min="11" max="15" width="8.6640625" customWidth="1"/>
    <col min="16" max="16" width="5.1640625" bestFit="1" customWidth="1"/>
    <col min="17" max="17" width="9" bestFit="1" customWidth="1"/>
    <col min="18" max="18" width="5.5" bestFit="1" customWidth="1"/>
    <col min="19" max="19" width="3.5" bestFit="1" customWidth="1"/>
    <col min="20" max="20" width="8.83203125" bestFit="1" customWidth="1"/>
    <col min="21" max="72" width="8.83203125" customWidth="1"/>
    <col min="73" max="76" width="9.33203125" style="13" customWidth="1"/>
    <col min="77" max="84" width="9.1640625" style="13"/>
  </cols>
  <sheetData>
    <row r="1" spans="1:98" ht="38.25" customHeight="1" x14ac:dyDescent="0.2">
      <c r="A1" s="18">
        <v>1</v>
      </c>
      <c r="B1" s="18" t="s">
        <v>49</v>
      </c>
      <c r="C1" s="1" t="s">
        <v>0</v>
      </c>
      <c r="D1" s="2">
        <v>3</v>
      </c>
      <c r="E1" s="18"/>
      <c r="F1" s="18"/>
      <c r="G1" s="106" t="s">
        <v>1</v>
      </c>
      <c r="H1" s="106"/>
      <c r="I1" s="106"/>
      <c r="J1" s="106"/>
      <c r="K1" s="98" t="s">
        <v>2</v>
      </c>
      <c r="L1" s="98"/>
      <c r="M1" s="98"/>
      <c r="N1" s="98"/>
      <c r="O1" s="98"/>
      <c r="P1" s="99" t="s">
        <v>3</v>
      </c>
      <c r="Q1" s="99"/>
      <c r="R1" s="99"/>
      <c r="S1" s="99"/>
      <c r="T1" s="99"/>
      <c r="U1" s="107" t="s">
        <v>4</v>
      </c>
      <c r="V1" s="107"/>
      <c r="W1" s="107"/>
      <c r="X1" s="107"/>
      <c r="Y1" s="102" t="s">
        <v>361</v>
      </c>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4"/>
      <c r="BU1" s="105" t="s">
        <v>5</v>
      </c>
      <c r="BV1" s="105"/>
      <c r="BW1" s="105"/>
      <c r="BX1" s="105"/>
      <c r="BY1" s="105"/>
      <c r="BZ1" s="105"/>
      <c r="CA1" s="105"/>
      <c r="CB1" s="105"/>
      <c r="CC1" s="105"/>
      <c r="CD1" s="105"/>
      <c r="CE1" s="105"/>
      <c r="CF1" s="105"/>
    </row>
    <row r="2" spans="1:98" ht="19" x14ac:dyDescent="0.2">
      <c r="A2" s="18"/>
      <c r="B2" s="18">
        <f>COUNTA(A5:A13)</f>
        <v>9</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88" t="s">
        <v>6</v>
      </c>
      <c r="BV2" s="88"/>
      <c r="BW2" s="88"/>
      <c r="BX2" s="88"/>
      <c r="BY2" s="88" t="s">
        <v>7</v>
      </c>
      <c r="BZ2" s="88"/>
      <c r="CA2" s="88"/>
      <c r="CB2" s="88"/>
      <c r="CC2" s="88" t="s">
        <v>8</v>
      </c>
      <c r="CD2" s="88"/>
      <c r="CE2" s="88"/>
      <c r="CF2" s="88"/>
    </row>
    <row r="3" spans="1:98" ht="19" x14ac:dyDescent="0.2">
      <c r="A3" s="18"/>
      <c r="B3" s="18"/>
      <c r="C3" s="1"/>
      <c r="D3" s="2"/>
      <c r="E3" s="18"/>
      <c r="F3" s="18"/>
      <c r="G3" s="19"/>
      <c r="H3" s="19"/>
      <c r="I3" s="19"/>
      <c r="J3" s="19"/>
      <c r="K3" s="93" t="s">
        <v>9</v>
      </c>
      <c r="L3" s="93" t="s">
        <v>10</v>
      </c>
      <c r="M3" s="93" t="s">
        <v>11</v>
      </c>
      <c r="N3" s="93" t="s">
        <v>12</v>
      </c>
      <c r="O3" s="93" t="s">
        <v>13</v>
      </c>
      <c r="P3" s="94" t="s">
        <v>14</v>
      </c>
      <c r="Q3" s="94" t="s">
        <v>15</v>
      </c>
      <c r="R3" s="94" t="s">
        <v>16</v>
      </c>
      <c r="S3" s="94" t="s">
        <v>17</v>
      </c>
      <c r="T3" s="94" t="s">
        <v>18</v>
      </c>
      <c r="U3" s="90" t="s">
        <v>19</v>
      </c>
      <c r="V3" s="90" t="s">
        <v>20</v>
      </c>
      <c r="W3" s="90" t="s">
        <v>21</v>
      </c>
      <c r="X3" s="90" t="s">
        <v>22</v>
      </c>
      <c r="Y3" s="85"/>
      <c r="Z3" s="86"/>
      <c r="AA3" s="86"/>
      <c r="AB3" s="86"/>
      <c r="AC3" s="86"/>
      <c r="AD3" s="87"/>
      <c r="AE3" s="85"/>
      <c r="AF3" s="86"/>
      <c r="AG3" s="86"/>
      <c r="AH3" s="86"/>
      <c r="AI3" s="86"/>
      <c r="AJ3" s="87"/>
      <c r="AK3" s="85"/>
      <c r="AL3" s="86"/>
      <c r="AM3" s="86"/>
      <c r="AN3" s="86"/>
      <c r="AO3" s="86"/>
      <c r="AP3" s="87"/>
      <c r="AQ3" s="85"/>
      <c r="AR3" s="86"/>
      <c r="AS3" s="86"/>
      <c r="AT3" s="86"/>
      <c r="AU3" s="86"/>
      <c r="AV3" s="87"/>
      <c r="AW3" s="85"/>
      <c r="AX3" s="86"/>
      <c r="AY3" s="86"/>
      <c r="AZ3" s="86"/>
      <c r="BA3" s="86"/>
      <c r="BB3" s="87"/>
      <c r="BC3" s="85"/>
      <c r="BD3" s="86"/>
      <c r="BE3" s="86"/>
      <c r="BF3" s="86"/>
      <c r="BG3" s="86"/>
      <c r="BH3" s="87"/>
      <c r="BI3" s="85"/>
      <c r="BJ3" s="86"/>
      <c r="BK3" s="86"/>
      <c r="BL3" s="86"/>
      <c r="BM3" s="86"/>
      <c r="BN3" s="87"/>
      <c r="BO3" s="85"/>
      <c r="BP3" s="86"/>
      <c r="BQ3" s="86"/>
      <c r="BR3" s="86"/>
      <c r="BS3" s="86"/>
      <c r="BT3" s="87"/>
      <c r="BU3" s="88" t="s">
        <v>23</v>
      </c>
      <c r="BV3" s="88"/>
      <c r="BW3" s="88" t="s">
        <v>24</v>
      </c>
      <c r="BX3" s="88"/>
      <c r="BY3" s="88" t="s">
        <v>25</v>
      </c>
      <c r="BZ3" s="88"/>
      <c r="CA3" s="88" t="s">
        <v>26</v>
      </c>
      <c r="CB3" s="88"/>
      <c r="CC3" s="88" t="s">
        <v>27</v>
      </c>
      <c r="CD3" s="88"/>
      <c r="CE3" s="88" t="s">
        <v>28</v>
      </c>
      <c r="CF3" s="88"/>
    </row>
    <row r="4" spans="1:98" s="6" customFormat="1" ht="96" x14ac:dyDescent="0.2">
      <c r="A4" s="14" t="s">
        <v>29</v>
      </c>
      <c r="B4" s="14" t="s">
        <v>30</v>
      </c>
      <c r="C4" s="14" t="s">
        <v>31</v>
      </c>
      <c r="D4" s="14" t="s">
        <v>87</v>
      </c>
      <c r="E4" s="8" t="s">
        <v>81</v>
      </c>
      <c r="F4" s="8" t="s">
        <v>85</v>
      </c>
      <c r="G4" s="21" t="s">
        <v>32</v>
      </c>
      <c r="H4" s="21" t="s">
        <v>33</v>
      </c>
      <c r="I4" s="21" t="s">
        <v>34</v>
      </c>
      <c r="J4" s="21" t="s">
        <v>35</v>
      </c>
      <c r="K4" s="93"/>
      <c r="L4" s="93"/>
      <c r="M4" s="93"/>
      <c r="N4" s="93"/>
      <c r="O4" s="93"/>
      <c r="P4" s="94"/>
      <c r="Q4" s="94"/>
      <c r="R4" s="94"/>
      <c r="S4" s="94"/>
      <c r="T4" s="94"/>
      <c r="U4" s="90"/>
      <c r="V4" s="90"/>
      <c r="W4" s="90"/>
      <c r="X4" s="90"/>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372</v>
      </c>
      <c r="CK4" s="44" t="s">
        <v>373</v>
      </c>
      <c r="CL4" s="44" t="s">
        <v>236</v>
      </c>
      <c r="CM4" s="44" t="s">
        <v>237</v>
      </c>
      <c r="CN4" s="44" t="s">
        <v>232</v>
      </c>
      <c r="CO4" s="44" t="s">
        <v>234</v>
      </c>
      <c r="CP4" s="44" t="s">
        <v>235</v>
      </c>
      <c r="CQ4" s="44" t="s">
        <v>374</v>
      </c>
      <c r="CR4" s="44" t="s">
        <v>372</v>
      </c>
      <c r="CS4" s="44" t="s">
        <v>238</v>
      </c>
      <c r="CT4" s="44" t="s">
        <v>239</v>
      </c>
    </row>
    <row r="5" spans="1:98" x14ac:dyDescent="0.2">
      <c r="A5" s="18">
        <v>15</v>
      </c>
      <c r="B5" s="14">
        <v>60</v>
      </c>
      <c r="C5" s="18" t="s">
        <v>55</v>
      </c>
      <c r="D5" s="22">
        <v>10236210312</v>
      </c>
      <c r="E5" s="18">
        <v>3</v>
      </c>
      <c r="F5" s="18" t="s">
        <v>86</v>
      </c>
      <c r="G5" s="18" t="s">
        <v>38</v>
      </c>
      <c r="H5" s="18" t="s">
        <v>39</v>
      </c>
      <c r="I5" s="18" t="s">
        <v>40</v>
      </c>
      <c r="J5" s="18" t="s">
        <v>41</v>
      </c>
      <c r="K5" s="9">
        <f>_xlfn.XLOOKUP($D5,Prev_Month_Download!$I$3:$I$30,Prev_Month_Download!U$3:U$30)</f>
        <v>10</v>
      </c>
      <c r="L5" s="9">
        <f>_xlfn.XLOOKUP($D5,Prev_Month_Download!$I$3:$I$30,Prev_Month_Download!V$3:V$30)</f>
        <v>56</v>
      </c>
      <c r="M5" s="9">
        <f>_xlfn.XLOOKUP($D5,Prev_Month_Download!$I$3:$I$30,Prev_Month_Download!W$3:W$30)</f>
        <v>82</v>
      </c>
      <c r="N5" s="9">
        <f>_xlfn.XLOOKUP($D5,Prev_Month_Download!$I$3:$I$30,Prev_Month_Download!X$3:X$30)</f>
        <v>10</v>
      </c>
      <c r="O5" s="9">
        <f>_xlfn.XLOOKUP($D5,Prev_Month_Download!$I$3:$I$30,Prev_Month_Download!Y$3:Y$30)</f>
        <v>10</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15</v>
      </c>
      <c r="Z5">
        <f>_xlfn.XLOOKUP($D5,Prev_Month_Download!$I$3:$I$30,Prev_Month_Download!AX$3:AX$30)</f>
        <v>0</v>
      </c>
      <c r="AA5">
        <f>_xlfn.XLOOKUP($D5,Prev_Month_Download!$I$3:$I$30,Prev_Month_Download!AY$3:AY$30)</f>
        <v>5</v>
      </c>
      <c r="AB5">
        <f>_xlfn.XLOOKUP($D5,Prev_Month_Download!$I$3:$I$30,Prev_Month_Download!AZ$3:AZ$30)</f>
        <v>0</v>
      </c>
      <c r="AC5">
        <f>_xlfn.XLOOKUP($D5,Prev_Month_Download!$I$3:$I$30,Prev_Month_Download!BA$3:BA$30)</f>
        <v>20</v>
      </c>
      <c r="AD5">
        <f>_xlfn.XLOOKUP($D5,Prev_Month_Download!$I$3:$I$30,Prev_Month_Download!BB$3:BB$30)</f>
        <v>0</v>
      </c>
      <c r="AE5">
        <f>_xlfn.XLOOKUP($D5,Prev_Month_Download!$I$3:$I$30,Prev_Month_Download!BC$3:BC$30)</f>
        <v>18</v>
      </c>
      <c r="AF5">
        <f>_xlfn.XLOOKUP($D5,Prev_Month_Download!$I$3:$I$30,Prev_Month_Download!BD$3:BD$30)</f>
        <v>0</v>
      </c>
      <c r="AG5">
        <f>_xlfn.XLOOKUP($D5,Prev_Month_Download!$I$3:$I$30,Prev_Month_Download!BE$3:BE$30)</f>
        <v>2</v>
      </c>
      <c r="AH5">
        <f>_xlfn.XLOOKUP($D5,Prev_Month_Download!$I$3:$I$30,Prev_Month_Download!BF$3:BF$30)</f>
        <v>0</v>
      </c>
      <c r="AI5">
        <f>_xlfn.XLOOKUP($D5,Prev_Month_Download!$I$3:$I$30,Prev_Month_Download!BG$3:BG$30)</f>
        <v>20</v>
      </c>
      <c r="AJ5">
        <f>_xlfn.XLOOKUP($D5,Prev_Month_Download!$I$3:$I$30,Prev_Month_Download!BH$3:BH$30)</f>
        <v>0</v>
      </c>
      <c r="AK5">
        <f>_xlfn.XLOOKUP($D5,Prev_Month_Download!$I$3:$I$30,Prev_Month_Download!BI$3:BI$30)</f>
        <v>16</v>
      </c>
      <c r="AL5">
        <f>_xlfn.XLOOKUP($D5,Prev_Month_Download!$I$3:$I$30,Prev_Month_Download!BJ$3:BJ$30)</f>
        <v>0</v>
      </c>
      <c r="AM5">
        <f>_xlfn.XLOOKUP($D5,Prev_Month_Download!$I$3:$I$30,Prev_Month_Download!BK$3:BK$30)</f>
        <v>4</v>
      </c>
      <c r="AN5">
        <f>_xlfn.XLOOKUP($D5,Prev_Month_Download!$I$3:$I$30,Prev_Month_Download!BL$3:BL$30)</f>
        <v>0</v>
      </c>
      <c r="AO5">
        <f>_xlfn.XLOOKUP($D5,Prev_Month_Download!$I$3:$I$30,Prev_Month_Download!BM$3:BM$30)</f>
        <v>20</v>
      </c>
      <c r="AP5">
        <f>_xlfn.XLOOKUP($D5,Prev_Month_Download!$I$3:$I$30,Prev_Month_Download!BN$3:BN$30)</f>
        <v>0</v>
      </c>
      <c r="AQ5">
        <f>_xlfn.XLOOKUP($D5,Prev_Month_Download!$I$3:$I$30,Prev_Month_Download!BO$3:BO$30)</f>
        <v>17</v>
      </c>
      <c r="AR5">
        <f>_xlfn.XLOOKUP($D5,Prev_Month_Download!$I$3:$I$30,Prev_Month_Download!BP$3:BP$30)</f>
        <v>0</v>
      </c>
      <c r="AS5">
        <f>_xlfn.XLOOKUP($D5,Prev_Month_Download!$I$3:$I$30,Prev_Month_Download!BQ$3:BQ$30)</f>
        <v>3</v>
      </c>
      <c r="AT5">
        <f>_xlfn.XLOOKUP($D5,Prev_Month_Download!$I$3:$I$30,Prev_Month_Download!BR$3:BR$30)</f>
        <v>0</v>
      </c>
      <c r="AU5">
        <f>_xlfn.XLOOKUP($D5,Prev_Month_Download!$I$3:$I$30,Prev_Month_Download!BS$3:BS$30)</f>
        <v>20</v>
      </c>
      <c r="AV5">
        <f>_xlfn.XLOOKUP($D5,Prev_Month_Download!$I$3:$I$30,Prev_Month_Download!BT$3:BT$30)</f>
        <v>0</v>
      </c>
      <c r="AW5">
        <f>_xlfn.XLOOKUP($D5,Prev_Month_Download!$I$3:$I$30,Prev_Month_Download!BU$3:BU$30)</f>
        <v>6</v>
      </c>
      <c r="AX5">
        <f>_xlfn.XLOOKUP($D5,Prev_Month_Download!$I$3:$I$30,Prev_Month_Download!BV$3:BV$30)</f>
        <v>0</v>
      </c>
      <c r="AY5">
        <f>_xlfn.XLOOKUP($D5,Prev_Month_Download!$I$3:$I$30,Prev_Month_Download!BW$3:BW$30)</f>
        <v>2</v>
      </c>
      <c r="AZ5">
        <f>_xlfn.XLOOKUP($D5,Prev_Month_Download!$I$3:$I$30,Prev_Month_Download!BX$3:BX$30)</f>
        <v>0</v>
      </c>
      <c r="BA5">
        <f>_xlfn.XLOOKUP($D5,Prev_Month_Download!$I$3:$I$30,Prev_Month_Download!BY$3:BY$30)</f>
        <v>8</v>
      </c>
      <c r="BB5">
        <f>_xlfn.XLOOKUP($D5,Prev_Month_Download!$I$3:$I$30,Prev_Month_Download!BZ$3:BZ$30)</f>
        <v>0</v>
      </c>
      <c r="BC5">
        <f>_xlfn.XLOOKUP($D5,Prev_Month_Download!$I$3:$I$30,Prev_Month_Download!CA$3:CA$30)</f>
        <v>5</v>
      </c>
      <c r="BD5">
        <f>_xlfn.XLOOKUP($D5,Prev_Month_Download!$I$3:$I$30,Prev_Month_Download!CB$3:CB$30)</f>
        <v>0</v>
      </c>
      <c r="BE5">
        <f>_xlfn.XLOOKUP($D5,Prev_Month_Download!$I$3:$I$30,Prev_Month_Download!CC$3:CC$30)</f>
        <v>3</v>
      </c>
      <c r="BF5">
        <f>_xlfn.XLOOKUP($D5,Prev_Month_Download!$I$3:$I$30,Prev_Month_Download!CD$3:CD$30)</f>
        <v>0</v>
      </c>
      <c r="BG5">
        <f>_xlfn.XLOOKUP($D5,Prev_Month_Download!$I$3:$I$30,Prev_Month_Download!CE$3:CE$30)</f>
        <v>8</v>
      </c>
      <c r="BH5">
        <f>_xlfn.XLOOKUP($D5,Prev_Month_Download!$I$3:$I$30,Prev_Month_Download!CF$3:CF$30)</f>
        <v>0</v>
      </c>
      <c r="BI5">
        <f>_xlfn.XLOOKUP($D5,Prev_Month_Download!$I$3:$I$30,Prev_Month_Download!CG$3:CG$30)</f>
        <v>16</v>
      </c>
      <c r="BJ5">
        <f>_xlfn.XLOOKUP($D5,Prev_Month_Download!$I$3:$I$30,Prev_Month_Download!CH$3:CH$30)</f>
        <v>0</v>
      </c>
      <c r="BK5">
        <f>_xlfn.XLOOKUP($D5,Prev_Month_Download!$I$3:$I$30,Prev_Month_Download!CI$3:CI$30)</f>
        <v>4</v>
      </c>
      <c r="BL5">
        <f>_xlfn.XLOOKUP($D5,Prev_Month_Download!$I$3:$I$30,Prev_Month_Download!CJ$3:CJ$30)</f>
        <v>0</v>
      </c>
      <c r="BM5">
        <f>_xlfn.XLOOKUP($D5,Prev_Month_Download!$I$3:$I$30,Prev_Month_Download!CK$3:CK$30)</f>
        <v>20</v>
      </c>
      <c r="BN5">
        <f>_xlfn.XLOOKUP($D5,Prev_Month_Download!$I$3:$I$30,Prev_Month_Download!CL$3:CL$30)</f>
        <v>0</v>
      </c>
      <c r="BO5">
        <f>_xlfn.XLOOKUP($D5,Prev_Month_Download!$I$3:$I$30,Prev_Month_Download!CM$3:CM$30)</f>
        <v>17</v>
      </c>
      <c r="BP5">
        <f>_xlfn.XLOOKUP($D5,Prev_Month_Download!$I$3:$I$30,Prev_Month_Download!CN$3:CN$30)</f>
        <v>0</v>
      </c>
      <c r="BQ5">
        <f>_xlfn.XLOOKUP($D5,Prev_Month_Download!$I$3:$I$30,Prev_Month_Download!CO$3:CO$30)</f>
        <v>3</v>
      </c>
      <c r="BR5">
        <f>_xlfn.XLOOKUP($D5,Prev_Month_Download!$I$3:$I$30,Prev_Month_Download!CP$3:CP$30)</f>
        <v>0</v>
      </c>
      <c r="BS5">
        <f>_xlfn.XLOOKUP($D5,Prev_Month_Download!$I$3:$I$30,Prev_Month_Download!CQ$3:CQ$30)</f>
        <v>20</v>
      </c>
      <c r="BT5">
        <f>_xlfn.XLOOKUP($D5,Prev_Month_Download!$I$3:$I$30,Prev_Month_Download!CR$3:CR$30)</f>
        <v>0</v>
      </c>
      <c r="BU5">
        <f>_xlfn.XLOOKUP($D5,Prev_Month_Download!$I$3:$I$30,Prev_Month_Download!CS$3:CS$30)</f>
        <v>2</v>
      </c>
      <c r="BV5">
        <f>_xlfn.XLOOKUP($D5,Prev_Month_Download!$I$3:$I$30,Prev_Month_Download!CT$3:CT$30)</f>
        <v>5</v>
      </c>
      <c r="BW5">
        <f>_xlfn.XLOOKUP($D5,Prev_Month_Download!$I$3:$I$30,Prev_Month_Download!CU$3:CU$30)</f>
        <v>1</v>
      </c>
      <c r="BX5">
        <f>_xlfn.XLOOKUP($D5,Prev_Month_Download!$I$3:$I$30,Prev_Month_Download!CV$3:CV$30)</f>
        <v>5</v>
      </c>
      <c r="BY5">
        <f>_xlfn.XLOOKUP($D5,Prev_Month_Download!$I$3:$I$30,Prev_Month_Download!CW$3:CW$30)</f>
        <v>3</v>
      </c>
      <c r="BZ5">
        <f>_xlfn.XLOOKUP($D5,Prev_Month_Download!$I$3:$I$30,Prev_Month_Download!CX$3:CX$30)</f>
        <v>1</v>
      </c>
      <c r="CA5">
        <f>_xlfn.XLOOKUP($D5,Prev_Month_Download!$I$3:$I$30,Prev_Month_Download!CY$3:CY$30)</f>
        <v>7</v>
      </c>
      <c r="CB5">
        <f>_xlfn.XLOOKUP($D5,Prev_Month_Download!$I$3:$I$30,Prev_Month_Download!CZ$3:CZ$30)</f>
        <v>0</v>
      </c>
      <c r="CC5">
        <f>_xlfn.XLOOKUP($D5,Prev_Month_Download!$I$3:$I$30,Prev_Month_Download!DA$3:DA$30)</f>
        <v>0</v>
      </c>
      <c r="CD5">
        <f>_xlfn.XLOOKUP($D5,Prev_Month_Download!$I$3:$I$30,Prev_Month_Download!DB$3:DB$30)</f>
        <v>0</v>
      </c>
      <c r="CE5">
        <f>_xlfn.XLOOKUP($D5,Prev_Month_Download!$I$3:$I$30,Prev_Month_Download!DC$3:DC$30)</f>
        <v>4</v>
      </c>
      <c r="CF5">
        <f>_xlfn.XLOOKUP($D5,Prev_Month_Download!$I$3:$I$30,Prev_Month_Download!DD$3:DD$30)</f>
        <v>1</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17</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10</v>
      </c>
      <c r="CS5" s="23">
        <f>_xlfn.XLOOKUP($D5,Prev_Month_Download!$I$3:$I$30,Prev_Month_Download!AU$3:AU$30)</f>
        <v>40</v>
      </c>
      <c r="CT5" s="23">
        <f>_xlfn.XLOOKUP($D5,Prev_Month_Download!$I$3:$I$30,Prev_Month_Download!AV$3:AV$30)</f>
        <v>0</v>
      </c>
    </row>
    <row r="6" spans="1:98" x14ac:dyDescent="0.2">
      <c r="A6" s="18">
        <v>19</v>
      </c>
      <c r="B6" s="14">
        <v>111</v>
      </c>
      <c r="C6" s="18" t="s">
        <v>56</v>
      </c>
      <c r="D6" s="18">
        <v>10236210331</v>
      </c>
      <c r="E6" s="18">
        <v>3</v>
      </c>
      <c r="F6" s="18" t="s">
        <v>86</v>
      </c>
      <c r="G6" s="18" t="s">
        <v>38</v>
      </c>
      <c r="H6" s="18" t="s">
        <v>39</v>
      </c>
      <c r="I6" s="18" t="s">
        <v>40</v>
      </c>
      <c r="J6" s="18" t="s">
        <v>48</v>
      </c>
      <c r="K6" s="9">
        <f>_xlfn.XLOOKUP($D6,Prev_Month_Download!$I$3:$I$30,Prev_Month_Download!U$3:U$30)</f>
        <v>12</v>
      </c>
      <c r="L6" s="9">
        <f>_xlfn.XLOOKUP($D6,Prev_Month_Download!$I$3:$I$30,Prev_Month_Download!V$3:V$30)</f>
        <v>54</v>
      </c>
      <c r="M6" s="9">
        <f>_xlfn.XLOOKUP($D6,Prev_Month_Download!$I$3:$I$30,Prev_Month_Download!W$3:W$30)</f>
        <v>96</v>
      </c>
      <c r="N6" s="9">
        <f>_xlfn.XLOOKUP($D6,Prev_Month_Download!$I$3:$I$30,Prev_Month_Download!X$3:X$30)</f>
        <v>12</v>
      </c>
      <c r="O6" s="9">
        <f>_xlfn.XLOOKUP($D6,Prev_Month_Download!$I$3:$I$30,Prev_Month_Download!Y$3:Y$30)</f>
        <v>12</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42</v>
      </c>
      <c r="V6" s="11" t="s">
        <v>42</v>
      </c>
      <c r="W6" s="11" t="s">
        <v>45</v>
      </c>
      <c r="X6" s="11" t="s">
        <v>42</v>
      </c>
      <c r="Y6">
        <f>_xlfn.XLOOKUP($D6,Prev_Month_Download!$I$3:$I$30,Prev_Month_Download!AW$3:AW$30)</f>
        <v>10</v>
      </c>
      <c r="Z6">
        <f>_xlfn.XLOOKUP($D6,Prev_Month_Download!$I$3:$I$30,Prev_Month_Download!AX$3:AX$30)</f>
        <v>0</v>
      </c>
      <c r="AA6">
        <f>_xlfn.XLOOKUP($D6,Prev_Month_Download!$I$3:$I$30,Prev_Month_Download!AY$3:AY$30)</f>
        <v>10</v>
      </c>
      <c r="AB6">
        <f>_xlfn.XLOOKUP($D6,Prev_Month_Download!$I$3:$I$30,Prev_Month_Download!AZ$3:AZ$30)</f>
        <v>0</v>
      </c>
      <c r="AC6">
        <f>_xlfn.XLOOKUP($D6,Prev_Month_Download!$I$3:$I$30,Prev_Month_Download!BA$3:BA$30)</f>
        <v>20</v>
      </c>
      <c r="AD6">
        <f>_xlfn.XLOOKUP($D6,Prev_Month_Download!$I$3:$I$30,Prev_Month_Download!BB$3:BB$30)</f>
        <v>0</v>
      </c>
      <c r="AE6">
        <f>_xlfn.XLOOKUP($D6,Prev_Month_Download!$I$3:$I$30,Prev_Month_Download!BC$3:BC$30)</f>
        <v>17</v>
      </c>
      <c r="AF6">
        <f>_xlfn.XLOOKUP($D6,Prev_Month_Download!$I$3:$I$30,Prev_Month_Download!BD$3:BD$30)</f>
        <v>0</v>
      </c>
      <c r="AG6">
        <f>_xlfn.XLOOKUP($D6,Prev_Month_Download!$I$3:$I$30,Prev_Month_Download!BE$3:BE$30)</f>
        <v>3</v>
      </c>
      <c r="AH6">
        <f>_xlfn.XLOOKUP($D6,Prev_Month_Download!$I$3:$I$30,Prev_Month_Download!BF$3:BF$30)</f>
        <v>0</v>
      </c>
      <c r="AI6">
        <f>_xlfn.XLOOKUP($D6,Prev_Month_Download!$I$3:$I$30,Prev_Month_Download!BG$3:BG$30)</f>
        <v>20</v>
      </c>
      <c r="AJ6">
        <f>_xlfn.XLOOKUP($D6,Prev_Month_Download!$I$3:$I$30,Prev_Month_Download!BH$3:BH$30)</f>
        <v>0</v>
      </c>
      <c r="AK6">
        <f>_xlfn.XLOOKUP($D6,Prev_Month_Download!$I$3:$I$30,Prev_Month_Download!BI$3:BI$30)</f>
        <v>5</v>
      </c>
      <c r="AL6">
        <f>_xlfn.XLOOKUP($D6,Prev_Month_Download!$I$3:$I$30,Prev_Month_Download!BJ$3:BJ$30)</f>
        <v>0</v>
      </c>
      <c r="AM6">
        <f>_xlfn.XLOOKUP($D6,Prev_Month_Download!$I$3:$I$30,Prev_Month_Download!BK$3:BK$30)</f>
        <v>15</v>
      </c>
      <c r="AN6">
        <f>_xlfn.XLOOKUP($D6,Prev_Month_Download!$I$3:$I$30,Prev_Month_Download!BL$3:BL$30)</f>
        <v>0</v>
      </c>
      <c r="AO6">
        <f>_xlfn.XLOOKUP($D6,Prev_Month_Download!$I$3:$I$30,Prev_Month_Download!BM$3:BM$30)</f>
        <v>20</v>
      </c>
      <c r="AP6">
        <f>_xlfn.XLOOKUP($D6,Prev_Month_Download!$I$3:$I$30,Prev_Month_Download!BN$3:BN$30)</f>
        <v>0</v>
      </c>
      <c r="AQ6">
        <f>_xlfn.XLOOKUP($D6,Prev_Month_Download!$I$3:$I$30,Prev_Month_Download!BO$3:BO$30)</f>
        <v>10</v>
      </c>
      <c r="AR6">
        <f>_xlfn.XLOOKUP($D6,Prev_Month_Download!$I$3:$I$30,Prev_Month_Download!BP$3:BP$30)</f>
        <v>0</v>
      </c>
      <c r="AS6">
        <f>_xlfn.XLOOKUP($D6,Prev_Month_Download!$I$3:$I$30,Prev_Month_Download!BQ$3:BQ$30)</f>
        <v>10</v>
      </c>
      <c r="AT6">
        <f>_xlfn.XLOOKUP($D6,Prev_Month_Download!$I$3:$I$30,Prev_Month_Download!BR$3:BR$30)</f>
        <v>0</v>
      </c>
      <c r="AU6">
        <f>_xlfn.XLOOKUP($D6,Prev_Month_Download!$I$3:$I$30,Prev_Month_Download!BS$3:BS$30)</f>
        <v>20</v>
      </c>
      <c r="AV6">
        <f>_xlfn.XLOOKUP($D6,Prev_Month_Download!$I$3:$I$30,Prev_Month_Download!BT$3:BT$30)</f>
        <v>0</v>
      </c>
      <c r="AW6">
        <f>_xlfn.XLOOKUP($D6,Prev_Month_Download!$I$3:$I$30,Prev_Month_Download!BU$3:BU$30)</f>
        <v>8</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8</v>
      </c>
      <c r="BB6">
        <f>_xlfn.XLOOKUP($D6,Prev_Month_Download!$I$3:$I$30,Prev_Month_Download!BZ$3:BZ$30)</f>
        <v>0</v>
      </c>
      <c r="BC6">
        <f>_xlfn.XLOOKUP($D6,Prev_Month_Download!$I$3:$I$30,Prev_Month_Download!CA$3:CA$30)</f>
        <v>4</v>
      </c>
      <c r="BD6">
        <f>_xlfn.XLOOKUP($D6,Prev_Month_Download!$I$3:$I$30,Prev_Month_Download!CB$3:CB$30)</f>
        <v>0</v>
      </c>
      <c r="BE6">
        <f>_xlfn.XLOOKUP($D6,Prev_Month_Download!$I$3:$I$30,Prev_Month_Download!CC$3:CC$30)</f>
        <v>4</v>
      </c>
      <c r="BF6">
        <f>_xlfn.XLOOKUP($D6,Prev_Month_Download!$I$3:$I$30,Prev_Month_Download!CD$3:CD$30)</f>
        <v>0</v>
      </c>
      <c r="BG6">
        <f>_xlfn.XLOOKUP($D6,Prev_Month_Download!$I$3:$I$30,Prev_Month_Download!CE$3:CE$30)</f>
        <v>8</v>
      </c>
      <c r="BH6">
        <f>_xlfn.XLOOKUP($D6,Prev_Month_Download!$I$3:$I$30,Prev_Month_Download!CF$3:CF$30)</f>
        <v>0</v>
      </c>
      <c r="BI6">
        <f>_xlfn.XLOOKUP($D6,Prev_Month_Download!$I$3:$I$30,Prev_Month_Download!CG$3:CG$30)</f>
        <v>5</v>
      </c>
      <c r="BJ6">
        <f>_xlfn.XLOOKUP($D6,Prev_Month_Download!$I$3:$I$30,Prev_Month_Download!CH$3:CH$30)</f>
        <v>0</v>
      </c>
      <c r="BK6">
        <f>_xlfn.XLOOKUP($D6,Prev_Month_Download!$I$3:$I$30,Prev_Month_Download!CI$3:CI$30)</f>
        <v>15</v>
      </c>
      <c r="BL6">
        <f>_xlfn.XLOOKUP($D6,Prev_Month_Download!$I$3:$I$30,Prev_Month_Download!CJ$3:CJ$30)</f>
        <v>0</v>
      </c>
      <c r="BM6">
        <f>_xlfn.XLOOKUP($D6,Prev_Month_Download!$I$3:$I$30,Prev_Month_Download!CK$3:CK$30)</f>
        <v>20</v>
      </c>
      <c r="BN6">
        <f>_xlfn.XLOOKUP($D6,Prev_Month_Download!$I$3:$I$30,Prev_Month_Download!CL$3:CL$30)</f>
        <v>0</v>
      </c>
      <c r="BO6">
        <f>_xlfn.XLOOKUP($D6,Prev_Month_Download!$I$3:$I$30,Prev_Month_Download!CM$3:CM$30)</f>
        <v>10</v>
      </c>
      <c r="BP6">
        <f>_xlfn.XLOOKUP($D6,Prev_Month_Download!$I$3:$I$30,Prev_Month_Download!CN$3:CN$30)</f>
        <v>0</v>
      </c>
      <c r="BQ6">
        <f>_xlfn.XLOOKUP($D6,Prev_Month_Download!$I$3:$I$30,Prev_Month_Download!CO$3:CO$30)</f>
        <v>10</v>
      </c>
      <c r="BR6">
        <f>_xlfn.XLOOKUP($D6,Prev_Month_Download!$I$3:$I$30,Prev_Month_Download!CP$3:CP$30)</f>
        <v>0</v>
      </c>
      <c r="BS6">
        <f>_xlfn.XLOOKUP($D6,Prev_Month_Download!$I$3:$I$30,Prev_Month_Download!CQ$3:CQ$30)</f>
        <v>20</v>
      </c>
      <c r="BT6">
        <f>_xlfn.XLOOKUP($D6,Prev_Month_Download!$I$3:$I$30,Prev_Month_Download!CR$3:CR$30)</f>
        <v>0</v>
      </c>
      <c r="BU6">
        <f>_xlfn.XLOOKUP($D6,Prev_Month_Download!$I$3:$I$30,Prev_Month_Download!CS$3:CS$30)</f>
        <v>7</v>
      </c>
      <c r="BV6">
        <f>_xlfn.XLOOKUP($D6,Prev_Month_Download!$I$3:$I$30,Prev_Month_Download!CT$3:CT$30)</f>
        <v>3</v>
      </c>
      <c r="BW6">
        <f>_xlfn.XLOOKUP($D6,Prev_Month_Download!$I$3:$I$30,Prev_Month_Download!CU$3:CU$30)</f>
        <v>1</v>
      </c>
      <c r="BX6">
        <f>_xlfn.XLOOKUP($D6,Prev_Month_Download!$I$3:$I$30,Prev_Month_Download!CV$3:CV$30)</f>
        <v>6</v>
      </c>
      <c r="BY6">
        <f>_xlfn.XLOOKUP($D6,Prev_Month_Download!$I$3:$I$30,Prev_Month_Download!CW$3:CW$30)</f>
        <v>2</v>
      </c>
      <c r="BZ6">
        <f>_xlfn.XLOOKUP($D6,Prev_Month_Download!$I$3:$I$30,Prev_Month_Download!CX$3:CX$30)</f>
        <v>0</v>
      </c>
      <c r="CA6">
        <f>_xlfn.XLOOKUP($D6,Prev_Month_Download!$I$3:$I$30,Prev_Month_Download!CY$3:CY$30)</f>
        <v>0</v>
      </c>
      <c r="CB6">
        <f>_xlfn.XLOOKUP($D6,Prev_Month_Download!$I$3:$I$30,Prev_Month_Download!CZ$3:CZ$30)</f>
        <v>4</v>
      </c>
      <c r="CC6">
        <f>_xlfn.XLOOKUP($D6,Prev_Month_Download!$I$3:$I$30,Prev_Month_Download!DA$3:DA$30)</f>
        <v>1</v>
      </c>
      <c r="CD6">
        <f>_xlfn.XLOOKUP($D6,Prev_Month_Download!$I$3:$I$30,Prev_Month_Download!DB$3:DB$30)</f>
        <v>0</v>
      </c>
      <c r="CE6">
        <f>_xlfn.XLOOKUP($D6,Prev_Month_Download!$I$3:$I$30,Prev_Month_Download!DC$3:DC$30)</f>
        <v>7</v>
      </c>
      <c r="CF6">
        <f>_xlfn.XLOOKUP($D6,Prev_Month_Download!$I$3:$I$30,Prev_Month_Download!DD$3:DD$30)</f>
        <v>0</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18</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14</v>
      </c>
      <c r="CS6" s="23">
        <f>_xlfn.XLOOKUP($D6,Prev_Month_Download!$I$3:$I$30,Prev_Month_Download!AU$3:AU$30)</f>
        <v>40</v>
      </c>
      <c r="CT6" s="23">
        <f>_xlfn.XLOOKUP($D6,Prev_Month_Download!$I$3:$I$30,Prev_Month_Download!AV$3:AV$30)</f>
        <v>0</v>
      </c>
    </row>
    <row r="7" spans="1:98" x14ac:dyDescent="0.2">
      <c r="A7" s="18">
        <v>24</v>
      </c>
      <c r="B7" s="14">
        <v>57</v>
      </c>
      <c r="C7" s="18" t="s">
        <v>60</v>
      </c>
      <c r="D7" s="18">
        <v>10236210309</v>
      </c>
      <c r="E7" s="18">
        <v>3</v>
      </c>
      <c r="F7" s="18" t="s">
        <v>86</v>
      </c>
      <c r="G7" s="18" t="s">
        <v>38</v>
      </c>
      <c r="H7" s="18" t="s">
        <v>39</v>
      </c>
      <c r="I7" s="18" t="s">
        <v>40</v>
      </c>
      <c r="J7" s="18" t="s">
        <v>41</v>
      </c>
      <c r="K7" s="9">
        <f>_xlfn.XLOOKUP($D7,Prev_Month_Download!$I$3:$I$30,Prev_Month_Download!U$3:U$30)</f>
        <v>12</v>
      </c>
      <c r="L7" s="9">
        <f>_xlfn.XLOOKUP($D7,Prev_Month_Download!$I$3:$I$30,Prev_Month_Download!V$3:V$30)</f>
        <v>62</v>
      </c>
      <c r="M7" s="9">
        <f>_xlfn.XLOOKUP($D7,Prev_Month_Download!$I$3:$I$30,Prev_Month_Download!W$3:W$30)</f>
        <v>81</v>
      </c>
      <c r="N7" s="9">
        <f>_xlfn.XLOOKUP($D7,Prev_Month_Download!$I$3:$I$30,Prev_Month_Download!X$3:X$30)</f>
        <v>10</v>
      </c>
      <c r="O7" s="9">
        <f>_xlfn.XLOOKUP($D7,Prev_Month_Download!$I$3:$I$30,Prev_Month_Download!Y$3:Y$30)</f>
        <v>12</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42</v>
      </c>
      <c r="W7" s="11" t="s">
        <v>45</v>
      </c>
      <c r="X7" s="11" t="s">
        <v>42</v>
      </c>
      <c r="Y7">
        <f>_xlfn.XLOOKUP($D7,Prev_Month_Download!$I$3:$I$30,Prev_Month_Download!AW$3:AW$30)</f>
        <v>13</v>
      </c>
      <c r="Z7">
        <f>_xlfn.XLOOKUP($D7,Prev_Month_Download!$I$3:$I$30,Prev_Month_Download!AX$3:AX$30)</f>
        <v>0</v>
      </c>
      <c r="AA7">
        <f>_xlfn.XLOOKUP($D7,Prev_Month_Download!$I$3:$I$30,Prev_Month_Download!AY$3:AY$30)</f>
        <v>7</v>
      </c>
      <c r="AB7">
        <f>_xlfn.XLOOKUP($D7,Prev_Month_Download!$I$3:$I$30,Prev_Month_Download!AZ$3:AZ$30)</f>
        <v>0</v>
      </c>
      <c r="AC7">
        <f>_xlfn.XLOOKUP($D7,Prev_Month_Download!$I$3:$I$30,Prev_Month_Download!BA$3:BA$30)</f>
        <v>20</v>
      </c>
      <c r="AD7">
        <f>_xlfn.XLOOKUP($D7,Prev_Month_Download!$I$3:$I$30,Prev_Month_Download!BB$3:BB$30)</f>
        <v>0</v>
      </c>
      <c r="AE7">
        <f>_xlfn.XLOOKUP($D7,Prev_Month_Download!$I$3:$I$30,Prev_Month_Download!BC$3:BC$30)</f>
        <v>14</v>
      </c>
      <c r="AF7">
        <f>_xlfn.XLOOKUP($D7,Prev_Month_Download!$I$3:$I$30,Prev_Month_Download!BD$3:BD$30)</f>
        <v>0</v>
      </c>
      <c r="AG7">
        <f>_xlfn.XLOOKUP($D7,Prev_Month_Download!$I$3:$I$30,Prev_Month_Download!BE$3:BE$30)</f>
        <v>6</v>
      </c>
      <c r="AH7">
        <f>_xlfn.XLOOKUP($D7,Prev_Month_Download!$I$3:$I$30,Prev_Month_Download!BF$3:BF$30)</f>
        <v>0</v>
      </c>
      <c r="AI7">
        <f>_xlfn.XLOOKUP($D7,Prev_Month_Download!$I$3:$I$30,Prev_Month_Download!BG$3:BG$30)</f>
        <v>20</v>
      </c>
      <c r="AJ7">
        <f>_xlfn.XLOOKUP($D7,Prev_Month_Download!$I$3:$I$30,Prev_Month_Download!BH$3:BH$30)</f>
        <v>0</v>
      </c>
      <c r="AK7">
        <f>_xlfn.XLOOKUP($D7,Prev_Month_Download!$I$3:$I$30,Prev_Month_Download!BI$3:BI$30)</f>
        <v>8</v>
      </c>
      <c r="AL7">
        <f>_xlfn.XLOOKUP($D7,Prev_Month_Download!$I$3:$I$30,Prev_Month_Download!BJ$3:BJ$30)</f>
        <v>0</v>
      </c>
      <c r="AM7">
        <f>_xlfn.XLOOKUP($D7,Prev_Month_Download!$I$3:$I$30,Prev_Month_Download!BK$3:BK$30)</f>
        <v>10</v>
      </c>
      <c r="AN7">
        <f>_xlfn.XLOOKUP($D7,Prev_Month_Download!$I$3:$I$30,Prev_Month_Download!BL$3:BL$30)</f>
        <v>2</v>
      </c>
      <c r="AO7">
        <f>_xlfn.XLOOKUP($D7,Prev_Month_Download!$I$3:$I$30,Prev_Month_Download!BM$3:BM$30)</f>
        <v>20</v>
      </c>
      <c r="AP7">
        <f>_xlfn.XLOOKUP($D7,Prev_Month_Download!$I$3:$I$30,Prev_Month_Download!BN$3:BN$30)</f>
        <v>0</v>
      </c>
      <c r="AQ7">
        <f>_xlfn.XLOOKUP($D7,Prev_Month_Download!$I$3:$I$30,Prev_Month_Download!BO$3:BO$30)</f>
        <v>8</v>
      </c>
      <c r="AR7">
        <f>_xlfn.XLOOKUP($D7,Prev_Month_Download!$I$3:$I$30,Prev_Month_Download!BP$3:BP$30)</f>
        <v>0</v>
      </c>
      <c r="AS7">
        <f>_xlfn.XLOOKUP($D7,Prev_Month_Download!$I$3:$I$30,Prev_Month_Download!BQ$3:BQ$30)</f>
        <v>9</v>
      </c>
      <c r="AT7">
        <f>_xlfn.XLOOKUP($D7,Prev_Month_Download!$I$3:$I$30,Prev_Month_Download!BR$3:BR$30)</f>
        <v>3</v>
      </c>
      <c r="AU7">
        <f>_xlfn.XLOOKUP($D7,Prev_Month_Download!$I$3:$I$30,Prev_Month_Download!BS$3:BS$30)</f>
        <v>20</v>
      </c>
      <c r="AV7">
        <f>_xlfn.XLOOKUP($D7,Prev_Month_Download!$I$3:$I$30,Prev_Month_Download!BT$3:BT$30)</f>
        <v>0</v>
      </c>
      <c r="AW7">
        <f>_xlfn.XLOOKUP($D7,Prev_Month_Download!$I$3:$I$30,Prev_Month_Download!BU$3:BU$30)</f>
        <v>0</v>
      </c>
      <c r="AX7">
        <f>_xlfn.XLOOKUP($D7,Prev_Month_Download!$I$3:$I$30,Prev_Month_Download!BV$3:BV$30)</f>
        <v>0</v>
      </c>
      <c r="AY7">
        <f>_xlfn.XLOOKUP($D7,Prev_Month_Download!$I$3:$I$30,Prev_Month_Download!BW$3:BW$30)</f>
        <v>6</v>
      </c>
      <c r="AZ7">
        <f>_xlfn.XLOOKUP($D7,Prev_Month_Download!$I$3:$I$30,Prev_Month_Download!BX$3:BX$30)</f>
        <v>2</v>
      </c>
      <c r="BA7">
        <f>_xlfn.XLOOKUP($D7,Prev_Month_Download!$I$3:$I$30,Prev_Month_Download!BY$3:BY$30)</f>
        <v>8</v>
      </c>
      <c r="BB7">
        <f>_xlfn.XLOOKUP($D7,Prev_Month_Download!$I$3:$I$30,Prev_Month_Download!BZ$3:BZ$30)</f>
        <v>0</v>
      </c>
      <c r="BC7">
        <f>_xlfn.XLOOKUP($D7,Prev_Month_Download!$I$3:$I$30,Prev_Month_Download!CA$3:CA$30)</f>
        <v>4</v>
      </c>
      <c r="BD7">
        <f>_xlfn.XLOOKUP($D7,Prev_Month_Download!$I$3:$I$30,Prev_Month_Download!CB$3:CB$30)</f>
        <v>0</v>
      </c>
      <c r="BE7">
        <f>_xlfn.XLOOKUP($D7,Prev_Month_Download!$I$3:$I$30,Prev_Month_Download!CC$3:CC$30)</f>
        <v>2</v>
      </c>
      <c r="BF7">
        <f>_xlfn.XLOOKUP($D7,Prev_Month_Download!$I$3:$I$30,Prev_Month_Download!CD$3:CD$30)</f>
        <v>2</v>
      </c>
      <c r="BG7">
        <f>_xlfn.XLOOKUP($D7,Prev_Month_Download!$I$3:$I$30,Prev_Month_Download!CE$3:CE$30)</f>
        <v>8</v>
      </c>
      <c r="BH7">
        <f>_xlfn.XLOOKUP($D7,Prev_Month_Download!$I$3:$I$30,Prev_Month_Download!CF$3:CF$30)</f>
        <v>0</v>
      </c>
      <c r="BI7">
        <f>_xlfn.XLOOKUP($D7,Prev_Month_Download!$I$3:$I$30,Prev_Month_Download!CG$3:CG$30)</f>
        <v>8</v>
      </c>
      <c r="BJ7">
        <f>_xlfn.XLOOKUP($D7,Prev_Month_Download!$I$3:$I$30,Prev_Month_Download!CH$3:CH$30)</f>
        <v>0</v>
      </c>
      <c r="BK7">
        <f>_xlfn.XLOOKUP($D7,Prev_Month_Download!$I$3:$I$30,Prev_Month_Download!CI$3:CI$30)</f>
        <v>10</v>
      </c>
      <c r="BL7">
        <f>_xlfn.XLOOKUP($D7,Prev_Month_Download!$I$3:$I$30,Prev_Month_Download!CJ$3:CJ$30)</f>
        <v>2</v>
      </c>
      <c r="BM7">
        <f>_xlfn.XLOOKUP($D7,Prev_Month_Download!$I$3:$I$30,Prev_Month_Download!CK$3:CK$30)</f>
        <v>20</v>
      </c>
      <c r="BN7">
        <f>_xlfn.XLOOKUP($D7,Prev_Month_Download!$I$3:$I$30,Prev_Month_Download!CL$3:CL$30)</f>
        <v>0</v>
      </c>
      <c r="BO7">
        <f>_xlfn.XLOOKUP($D7,Prev_Month_Download!$I$3:$I$30,Prev_Month_Download!CM$3:CM$30)</f>
        <v>8</v>
      </c>
      <c r="BP7">
        <f>_xlfn.XLOOKUP($D7,Prev_Month_Download!$I$3:$I$30,Prev_Month_Download!CN$3:CN$30)</f>
        <v>0</v>
      </c>
      <c r="BQ7">
        <f>_xlfn.XLOOKUP($D7,Prev_Month_Download!$I$3:$I$30,Prev_Month_Download!CO$3:CO$30)</f>
        <v>9</v>
      </c>
      <c r="BR7">
        <f>_xlfn.XLOOKUP($D7,Prev_Month_Download!$I$3:$I$30,Prev_Month_Download!CP$3:CP$30)</f>
        <v>3</v>
      </c>
      <c r="BS7">
        <f>_xlfn.XLOOKUP($D7,Prev_Month_Download!$I$3:$I$30,Prev_Month_Download!CQ$3:CQ$30)</f>
        <v>20</v>
      </c>
      <c r="BT7">
        <f>_xlfn.XLOOKUP($D7,Prev_Month_Download!$I$3:$I$30,Prev_Month_Download!CR$3:CR$30)</f>
        <v>0</v>
      </c>
      <c r="BU7">
        <f>_xlfn.XLOOKUP($D7,Prev_Month_Download!$I$3:$I$30,Prev_Month_Download!CS$3:CS$30)</f>
        <v>5</v>
      </c>
      <c r="BV7">
        <f>_xlfn.XLOOKUP($D7,Prev_Month_Download!$I$3:$I$30,Prev_Month_Download!CT$3:CT$30)</f>
        <v>2</v>
      </c>
      <c r="BW7">
        <f>_xlfn.XLOOKUP($D7,Prev_Month_Download!$I$3:$I$30,Prev_Month_Download!CU$3:CU$30)</f>
        <v>3</v>
      </c>
      <c r="BX7">
        <f>_xlfn.XLOOKUP($D7,Prev_Month_Download!$I$3:$I$30,Prev_Month_Download!CV$3:CV$30)</f>
        <v>0</v>
      </c>
      <c r="BY7">
        <f>_xlfn.XLOOKUP($D7,Prev_Month_Download!$I$3:$I$30,Prev_Month_Download!CW$3:CW$30)</f>
        <v>7</v>
      </c>
      <c r="BZ7">
        <f>_xlfn.XLOOKUP($D7,Prev_Month_Download!$I$3:$I$30,Prev_Month_Download!CX$3:CX$30)</f>
        <v>0</v>
      </c>
      <c r="CA7">
        <f>_xlfn.XLOOKUP($D7,Prev_Month_Download!$I$3:$I$30,Prev_Month_Download!CY$3:CY$30)</f>
        <v>5</v>
      </c>
      <c r="CB7">
        <f>_xlfn.XLOOKUP($D7,Prev_Month_Download!$I$3:$I$30,Prev_Month_Download!CZ$3:CZ$30)</f>
        <v>2</v>
      </c>
      <c r="CC7">
        <f>_xlfn.XLOOKUP($D7,Prev_Month_Download!$I$3:$I$30,Prev_Month_Download!DA$3:DA$30)</f>
        <v>0</v>
      </c>
      <c r="CD7">
        <f>_xlfn.XLOOKUP($D7,Prev_Month_Download!$I$3:$I$30,Prev_Month_Download!DB$3:DB$30)</f>
        <v>0</v>
      </c>
      <c r="CE7">
        <f>_xlfn.XLOOKUP($D7,Prev_Month_Download!$I$3:$I$30,Prev_Month_Download!DC$3:DC$30)</f>
        <v>4</v>
      </c>
      <c r="CF7">
        <f>_xlfn.XLOOKUP($D7,Prev_Month_Download!$I$3:$I$30,Prev_Month_Download!DD$3:DD$30)</f>
        <v>0</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25</v>
      </c>
      <c r="CK7" s="23" t="str">
        <f>_xlfn.XLOOKUP($D7,Prev_Month_Download!$I$3:$I$30,Prev_Month_Download!AM$3:AM$30)</f>
        <v>No</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12</v>
      </c>
      <c r="CS7" s="23">
        <f>_xlfn.XLOOKUP($D7,Prev_Month_Download!$I$3:$I$30,Prev_Month_Download!AU$3:AU$30)</f>
        <v>40</v>
      </c>
      <c r="CT7" s="23">
        <f>_xlfn.XLOOKUP($D7,Prev_Month_Download!$I$3:$I$30,Prev_Month_Download!AV$3:AV$30)</f>
        <v>0</v>
      </c>
    </row>
    <row r="8" spans="1:98" x14ac:dyDescent="0.2">
      <c r="A8" s="18">
        <v>25</v>
      </c>
      <c r="B8" s="14">
        <v>56</v>
      </c>
      <c r="C8" s="18" t="s">
        <v>63</v>
      </c>
      <c r="D8" s="18">
        <v>10236210308</v>
      </c>
      <c r="E8" s="18">
        <v>3</v>
      </c>
      <c r="F8" s="18" t="s">
        <v>86</v>
      </c>
      <c r="G8" s="18" t="s">
        <v>38</v>
      </c>
      <c r="H8" s="18" t="s">
        <v>39</v>
      </c>
      <c r="I8" s="18" t="s">
        <v>40</v>
      </c>
      <c r="J8" s="18" t="s">
        <v>41</v>
      </c>
      <c r="K8" s="9">
        <f>_xlfn.XLOOKUP($D8,Prev_Month_Download!$I$3:$I$30,Prev_Month_Download!U$3:U$30)</f>
        <v>15</v>
      </c>
      <c r="L8" s="9">
        <f>_xlfn.XLOOKUP($D8,Prev_Month_Download!$I$3:$I$30,Prev_Month_Download!V$3:V$30)</f>
        <v>55</v>
      </c>
      <c r="M8" s="9">
        <f>_xlfn.XLOOKUP($D8,Prev_Month_Download!$I$3:$I$30,Prev_Month_Download!W$3:W$30)</f>
        <v>65</v>
      </c>
      <c r="N8" s="9">
        <f>_xlfn.XLOOKUP($D8,Prev_Month_Download!$I$3:$I$30,Prev_Month_Download!X$3:X$30)</f>
        <v>10</v>
      </c>
      <c r="O8" s="9">
        <f>_xlfn.XLOOKUP($D8,Prev_Month_Download!$I$3:$I$30,Prev_Month_Download!Y$3:Y$30)</f>
        <v>13</v>
      </c>
      <c r="P8" s="9">
        <f>_xlfn.XLOOKUP($D8,Prev_Month_Download!$I$3:$I$30,Prev_Month_Download!Z$3:Z$30)</f>
        <v>25</v>
      </c>
      <c r="Q8" s="9">
        <f>_xlfn.XLOOKUP($D8,Prev_Month_Download!$I$3:$I$30,Prev_Month_Download!AA$3:AA$30)</f>
        <v>0</v>
      </c>
      <c r="R8" s="9">
        <f>_xlfn.XLOOKUP($D8,Prev_Month_Download!$I$3:$I$30,Prev_Month_Download!AB$3:AB$30)</f>
        <v>0</v>
      </c>
      <c r="S8" s="9">
        <f>_xlfn.XLOOKUP($D8,Prev_Month_Download!$I$3:$I$30,Prev_Month_Download!AC$3:AC$30)</f>
        <v>25</v>
      </c>
      <c r="T8" s="9">
        <f>_xlfn.XLOOKUP($D8,Prev_Month_Download!$I$3:$I$30,Prev_Month_Download!AD$3:AD$30)</f>
        <v>0</v>
      </c>
      <c r="U8" s="11" t="s">
        <v>43</v>
      </c>
      <c r="V8" s="11" t="s">
        <v>42</v>
      </c>
      <c r="W8" s="11" t="s">
        <v>45</v>
      </c>
      <c r="X8" s="11" t="s">
        <v>42</v>
      </c>
      <c r="Y8">
        <f>_xlfn.XLOOKUP($D8,Prev_Month_Download!$I$3:$I$30,Prev_Month_Download!AW$3:AW$30)</f>
        <v>2</v>
      </c>
      <c r="Z8">
        <f>_xlfn.XLOOKUP($D8,Prev_Month_Download!$I$3:$I$30,Prev_Month_Download!AX$3:AX$30)</f>
        <v>0</v>
      </c>
      <c r="AA8">
        <f>_xlfn.XLOOKUP($D8,Prev_Month_Download!$I$3:$I$30,Prev_Month_Download!AY$3:AY$30)</f>
        <v>10</v>
      </c>
      <c r="AB8">
        <f>_xlfn.XLOOKUP($D8,Prev_Month_Download!$I$3:$I$30,Prev_Month_Download!AZ$3:AZ$30)</f>
        <v>0</v>
      </c>
      <c r="AC8">
        <f>_xlfn.XLOOKUP($D8,Prev_Month_Download!$I$3:$I$30,Prev_Month_Download!BA$3:BA$30)</f>
        <v>12</v>
      </c>
      <c r="AD8">
        <f>_xlfn.XLOOKUP($D8,Prev_Month_Download!$I$3:$I$30,Prev_Month_Download!BB$3:BB$30)</f>
        <v>0</v>
      </c>
      <c r="AE8">
        <f>_xlfn.XLOOKUP($D8,Prev_Month_Download!$I$3:$I$30,Prev_Month_Download!BC$3:BC$30)</f>
        <v>12</v>
      </c>
      <c r="AF8">
        <f>_xlfn.XLOOKUP($D8,Prev_Month_Download!$I$3:$I$30,Prev_Month_Download!BD$3:BD$30)</f>
        <v>0</v>
      </c>
      <c r="AG8">
        <f>_xlfn.XLOOKUP($D8,Prev_Month_Download!$I$3:$I$30,Prev_Month_Download!BE$3:BE$30)</f>
        <v>16</v>
      </c>
      <c r="AH8">
        <f>_xlfn.XLOOKUP($D8,Prev_Month_Download!$I$3:$I$30,Prev_Month_Download!BF$3:BF$30)</f>
        <v>0</v>
      </c>
      <c r="AI8">
        <f>_xlfn.XLOOKUP($D8,Prev_Month_Download!$I$3:$I$30,Prev_Month_Download!BG$3:BG$30)</f>
        <v>28</v>
      </c>
      <c r="AJ8">
        <f>_xlfn.XLOOKUP($D8,Prev_Month_Download!$I$3:$I$30,Prev_Month_Download!BH$3:BH$30)</f>
        <v>0</v>
      </c>
      <c r="AK8">
        <f>_xlfn.XLOOKUP($D8,Prev_Month_Download!$I$3:$I$30,Prev_Month_Download!BI$3:BI$30)</f>
        <v>8</v>
      </c>
      <c r="AL8">
        <f>_xlfn.XLOOKUP($D8,Prev_Month_Download!$I$3:$I$30,Prev_Month_Download!BJ$3:BJ$30)</f>
        <v>0</v>
      </c>
      <c r="AM8">
        <f>_xlfn.XLOOKUP($D8,Prev_Month_Download!$I$3:$I$30,Prev_Month_Download!BK$3:BK$30)</f>
        <v>11</v>
      </c>
      <c r="AN8">
        <f>_xlfn.XLOOKUP($D8,Prev_Month_Download!$I$3:$I$30,Prev_Month_Download!BL$3:BL$30)</f>
        <v>0</v>
      </c>
      <c r="AO8">
        <f>_xlfn.XLOOKUP($D8,Prev_Month_Download!$I$3:$I$30,Prev_Month_Download!BM$3:BM$30)</f>
        <v>19</v>
      </c>
      <c r="AP8">
        <f>_xlfn.XLOOKUP($D8,Prev_Month_Download!$I$3:$I$30,Prev_Month_Download!BN$3:BN$30)</f>
        <v>0</v>
      </c>
      <c r="AQ8">
        <f>_xlfn.XLOOKUP($D8,Prev_Month_Download!$I$3:$I$30,Prev_Month_Download!BO$3:BO$30)</f>
        <v>9</v>
      </c>
      <c r="AR8">
        <f>_xlfn.XLOOKUP($D8,Prev_Month_Download!$I$3:$I$30,Prev_Month_Download!BP$3:BP$30)</f>
        <v>0</v>
      </c>
      <c r="AS8">
        <f>_xlfn.XLOOKUP($D8,Prev_Month_Download!$I$3:$I$30,Prev_Month_Download!BQ$3:BQ$30)</f>
        <v>12</v>
      </c>
      <c r="AT8">
        <f>_xlfn.XLOOKUP($D8,Prev_Month_Download!$I$3:$I$30,Prev_Month_Download!BR$3:BR$30)</f>
        <v>0</v>
      </c>
      <c r="AU8">
        <f>_xlfn.XLOOKUP($D8,Prev_Month_Download!$I$3:$I$30,Prev_Month_Download!BS$3:BS$30)</f>
        <v>21</v>
      </c>
      <c r="AV8">
        <f>_xlfn.XLOOKUP($D8,Prev_Month_Download!$I$3:$I$30,Prev_Month_Download!BT$3:BT$30)</f>
        <v>0</v>
      </c>
      <c r="AW8">
        <f>_xlfn.XLOOKUP($D8,Prev_Month_Download!$I$3:$I$30,Prev_Month_Download!BU$3:BU$30)</f>
        <v>0</v>
      </c>
      <c r="AX8">
        <f>_xlfn.XLOOKUP($D8,Prev_Month_Download!$I$3:$I$30,Prev_Month_Download!BV$3:BV$30)</f>
        <v>0</v>
      </c>
      <c r="AY8">
        <f>_xlfn.XLOOKUP($D8,Prev_Month_Download!$I$3:$I$30,Prev_Month_Download!BW$3:BW$30)</f>
        <v>8</v>
      </c>
      <c r="AZ8">
        <f>_xlfn.XLOOKUP($D8,Prev_Month_Download!$I$3:$I$30,Prev_Month_Download!BX$3:BX$30)</f>
        <v>0</v>
      </c>
      <c r="BA8">
        <f>_xlfn.XLOOKUP($D8,Prev_Month_Download!$I$3:$I$30,Prev_Month_Download!BY$3:BY$30)</f>
        <v>8</v>
      </c>
      <c r="BB8">
        <f>_xlfn.XLOOKUP($D8,Prev_Month_Download!$I$3:$I$30,Prev_Month_Download!BZ$3:BZ$30)</f>
        <v>0</v>
      </c>
      <c r="BC8">
        <f>_xlfn.XLOOKUP($D8,Prev_Month_Download!$I$3:$I$30,Prev_Month_Download!CA$3:CA$30)</f>
        <v>0</v>
      </c>
      <c r="BD8">
        <f>_xlfn.XLOOKUP($D8,Prev_Month_Download!$I$3:$I$30,Prev_Month_Download!CB$3:CB$30)</f>
        <v>0</v>
      </c>
      <c r="BE8">
        <f>_xlfn.XLOOKUP($D8,Prev_Month_Download!$I$3:$I$30,Prev_Month_Download!CC$3:CC$30)</f>
        <v>8</v>
      </c>
      <c r="BF8">
        <f>_xlfn.XLOOKUP($D8,Prev_Month_Download!$I$3:$I$30,Prev_Month_Download!CD$3:CD$30)</f>
        <v>0</v>
      </c>
      <c r="BG8">
        <f>_xlfn.XLOOKUP($D8,Prev_Month_Download!$I$3:$I$30,Prev_Month_Download!CE$3:CE$30)</f>
        <v>8</v>
      </c>
      <c r="BH8">
        <f>_xlfn.XLOOKUP($D8,Prev_Month_Download!$I$3:$I$30,Prev_Month_Download!CF$3:CF$30)</f>
        <v>0</v>
      </c>
      <c r="BI8">
        <f>_xlfn.XLOOKUP($D8,Prev_Month_Download!$I$3:$I$30,Prev_Month_Download!CG$3:CG$30)</f>
        <v>8</v>
      </c>
      <c r="BJ8">
        <f>_xlfn.XLOOKUP($D8,Prev_Month_Download!$I$3:$I$30,Prev_Month_Download!CH$3:CH$30)</f>
        <v>0</v>
      </c>
      <c r="BK8">
        <f>_xlfn.XLOOKUP($D8,Prev_Month_Download!$I$3:$I$30,Prev_Month_Download!CI$3:CI$30)</f>
        <v>11</v>
      </c>
      <c r="BL8">
        <f>_xlfn.XLOOKUP($D8,Prev_Month_Download!$I$3:$I$30,Prev_Month_Download!CJ$3:CJ$30)</f>
        <v>0</v>
      </c>
      <c r="BM8">
        <f>_xlfn.XLOOKUP($D8,Prev_Month_Download!$I$3:$I$30,Prev_Month_Download!CK$3:CK$30)</f>
        <v>19</v>
      </c>
      <c r="BN8">
        <f>_xlfn.XLOOKUP($D8,Prev_Month_Download!$I$3:$I$30,Prev_Month_Download!CL$3:CL$30)</f>
        <v>0</v>
      </c>
      <c r="BO8">
        <f>_xlfn.XLOOKUP($D8,Prev_Month_Download!$I$3:$I$30,Prev_Month_Download!CM$3:CM$30)</f>
        <v>9</v>
      </c>
      <c r="BP8">
        <f>_xlfn.XLOOKUP($D8,Prev_Month_Download!$I$3:$I$30,Prev_Month_Download!CN$3:CN$30)</f>
        <v>0</v>
      </c>
      <c r="BQ8">
        <f>_xlfn.XLOOKUP($D8,Prev_Month_Download!$I$3:$I$30,Prev_Month_Download!CO$3:CO$30)</f>
        <v>12</v>
      </c>
      <c r="BR8">
        <f>_xlfn.XLOOKUP($D8,Prev_Month_Download!$I$3:$I$30,Prev_Month_Download!CP$3:CP$30)</f>
        <v>0</v>
      </c>
      <c r="BS8">
        <f>_xlfn.XLOOKUP($D8,Prev_Month_Download!$I$3:$I$30,Prev_Month_Download!CQ$3:CQ$30)</f>
        <v>21</v>
      </c>
      <c r="BT8">
        <f>_xlfn.XLOOKUP($D8,Prev_Month_Download!$I$3:$I$30,Prev_Month_Download!CR$3:CR$30)</f>
        <v>0</v>
      </c>
      <c r="BU8">
        <f>_xlfn.XLOOKUP($D8,Prev_Month_Download!$I$3:$I$30,Prev_Month_Download!CS$3:CS$30)</f>
        <v>8</v>
      </c>
      <c r="BV8">
        <f>_xlfn.XLOOKUP($D8,Prev_Month_Download!$I$3:$I$30,Prev_Month_Download!CT$3:CT$30)</f>
        <v>5</v>
      </c>
      <c r="BW8">
        <f>_xlfn.XLOOKUP($D8,Prev_Month_Download!$I$3:$I$30,Prev_Month_Download!CU$3:CU$30)</f>
        <v>1</v>
      </c>
      <c r="BX8">
        <f>_xlfn.XLOOKUP($D8,Prev_Month_Download!$I$3:$I$30,Prev_Month_Download!CV$3:CV$30)</f>
        <v>4</v>
      </c>
      <c r="BY8">
        <f>_xlfn.XLOOKUP($D8,Prev_Month_Download!$I$3:$I$30,Prev_Month_Download!CW$3:CW$30)</f>
        <v>7</v>
      </c>
      <c r="BZ8">
        <f>_xlfn.XLOOKUP($D8,Prev_Month_Download!$I$3:$I$30,Prev_Month_Download!CX$3:CX$30)</f>
        <v>1</v>
      </c>
      <c r="CA8">
        <f>_xlfn.XLOOKUP($D8,Prev_Month_Download!$I$3:$I$30,Prev_Month_Download!CY$3:CY$30)</f>
        <v>6</v>
      </c>
      <c r="CB8">
        <f>_xlfn.XLOOKUP($D8,Prev_Month_Download!$I$3:$I$30,Prev_Month_Download!CZ$3:CZ$30)</f>
        <v>5</v>
      </c>
      <c r="CC8">
        <f>_xlfn.XLOOKUP($D8,Prev_Month_Download!$I$3:$I$30,Prev_Month_Download!DA$3:DA$30)</f>
        <v>0</v>
      </c>
      <c r="CD8">
        <f>_xlfn.XLOOKUP($D8,Prev_Month_Download!$I$3:$I$30,Prev_Month_Download!DB$3:DB$30)</f>
        <v>7</v>
      </c>
      <c r="CE8">
        <f>_xlfn.XLOOKUP($D8,Prev_Month_Download!$I$3:$I$30,Prev_Month_Download!DC$3:DC$30)</f>
        <v>4</v>
      </c>
      <c r="CF8">
        <f>_xlfn.XLOOKUP($D8,Prev_Month_Download!$I$3:$I$30,Prev_Month_Download!DD$3:DD$30)</f>
        <v>0</v>
      </c>
      <c r="CG8" s="23" t="str">
        <f>_xlfn.XLOOKUP($D8,Prev_Month_Download!$I$3:$I$30,Prev_Month_Download!AI$3:AI$30)</f>
        <v>Yes</v>
      </c>
      <c r="CH8" s="23" t="str">
        <f>_xlfn.XLOOKUP($D8,Prev_Month_Download!$I$3:$I$30,Prev_Month_Download!AJ$3:AJ$30)</f>
        <v>Yes</v>
      </c>
      <c r="CI8" s="23" t="str">
        <f>_xlfn.XLOOKUP($D8,Prev_Month_Download!$I$3:$I$30,Prev_Month_Download!AK$3:AK$30)</f>
        <v>Yes</v>
      </c>
      <c r="CJ8" s="23">
        <f ca="1">_xlfn.XLOOKUP($D8,Prev_Month_Download!$I$3:$I$30,Prev_Month_Download!AL$3:AL$30)</f>
        <v>24</v>
      </c>
      <c r="CK8" s="23" t="str">
        <f>_xlfn.XLOOKUP($D8,Prev_Month_Download!$I$3:$I$30,Prev_Month_Download!AM$3:AM$30)</f>
        <v>No</v>
      </c>
      <c r="CL8" s="23" t="str">
        <f>_xlfn.XLOOKUP($D8,Prev_Month_Download!$I$3:$I$30,Prev_Month_Download!AN$3:AN$30)</f>
        <v>Convergence</v>
      </c>
      <c r="CM8" s="23" t="str">
        <f>_xlfn.XLOOKUP($D8,Prev_Month_Download!$I$3:$I$30,Prev_Month_Download!AO$3:AO$30)</f>
        <v>No</v>
      </c>
      <c r="CN8" s="23" t="str">
        <f>_xlfn.XLOOKUP($D8,Prev_Month_Download!$I$3:$I$30,Prev_Month_Download!AP$3:AP$30)</f>
        <v>No</v>
      </c>
      <c r="CO8" s="23">
        <f>_xlfn.XLOOKUP($D8,Prev_Month_Download!$I$3:$I$30,Prev_Month_Download!AQ$3:AQ$30)</f>
        <v>0</v>
      </c>
      <c r="CP8" s="23">
        <f>_xlfn.XLOOKUP($D8,Prev_Month_Download!$I$3:$I$30,Prev_Month_Download!AR$3:AR$30)</f>
        <v>0</v>
      </c>
      <c r="CQ8" s="23" t="str">
        <f>_xlfn.XLOOKUP($D8,Prev_Month_Download!$I$3:$I$30,Prev_Month_Download!AS$3:AS$30)</f>
        <v>Yes</v>
      </c>
      <c r="CR8" s="23">
        <f ca="1">_xlfn.XLOOKUP($D8,Prev_Month_Download!$I$3:$I$30,Prev_Month_Download!AT$3:AT$30)</f>
        <v>18</v>
      </c>
      <c r="CS8" s="23">
        <f>_xlfn.XLOOKUP($D8,Prev_Month_Download!$I$3:$I$30,Prev_Month_Download!AU$3:AU$30)</f>
        <v>40</v>
      </c>
      <c r="CT8" s="23">
        <f>_xlfn.XLOOKUP($D8,Prev_Month_Download!$I$3:$I$30,Prev_Month_Download!AV$3:AV$30)</f>
        <v>0</v>
      </c>
    </row>
    <row r="9" spans="1:98" x14ac:dyDescent="0.2">
      <c r="A9" s="18">
        <v>26</v>
      </c>
      <c r="B9" s="14">
        <v>55</v>
      </c>
      <c r="C9" s="18" t="s">
        <v>64</v>
      </c>
      <c r="D9" s="18">
        <v>10236210307</v>
      </c>
      <c r="E9" s="18">
        <v>3</v>
      </c>
      <c r="F9" s="18" t="s">
        <v>86</v>
      </c>
      <c r="G9" s="18" t="s">
        <v>38</v>
      </c>
      <c r="H9" s="18" t="s">
        <v>39</v>
      </c>
      <c r="I9" s="18" t="s">
        <v>40</v>
      </c>
      <c r="J9" s="18" t="s">
        <v>41</v>
      </c>
      <c r="K9" s="9">
        <f>_xlfn.XLOOKUP($D9,Prev_Month_Download!$I$3:$I$30,Prev_Month_Download!U$3:U$30)</f>
        <v>14</v>
      </c>
      <c r="L9" s="9">
        <f>_xlfn.XLOOKUP($D9,Prev_Month_Download!$I$3:$I$30,Prev_Month_Download!V$3:V$30)</f>
        <v>72</v>
      </c>
      <c r="M9" s="9">
        <f>_xlfn.XLOOKUP($D9,Prev_Month_Download!$I$3:$I$30,Prev_Month_Download!W$3:W$30)</f>
        <v>88</v>
      </c>
      <c r="N9" s="9">
        <f>_xlfn.XLOOKUP($D9,Prev_Month_Download!$I$3:$I$30,Prev_Month_Download!X$3:X$30)</f>
        <v>13</v>
      </c>
      <c r="O9" s="9">
        <f>_xlfn.XLOOKUP($D9,Prev_Month_Download!$I$3:$I$30,Prev_Month_Download!Y$3:Y$30)</f>
        <v>14</v>
      </c>
      <c r="P9" s="9">
        <f>_xlfn.XLOOKUP($D9,Prev_Month_Download!$I$3:$I$30,Prev_Month_Download!Z$3:Z$30)</f>
        <v>25</v>
      </c>
      <c r="Q9" s="9">
        <f>_xlfn.XLOOKUP($D9,Prev_Month_Download!$I$3:$I$30,Prev_Month_Download!AA$3:AA$30)</f>
        <v>0</v>
      </c>
      <c r="R9" s="9">
        <f>_xlfn.XLOOKUP($D9,Prev_Month_Download!$I$3:$I$30,Prev_Month_Download!AB$3:AB$30)</f>
        <v>0</v>
      </c>
      <c r="S9" s="9">
        <f>_xlfn.XLOOKUP($D9,Prev_Month_Download!$I$3:$I$30,Prev_Month_Download!AC$3:AC$30)</f>
        <v>25</v>
      </c>
      <c r="T9" s="9">
        <f>_xlfn.XLOOKUP($D9,Prev_Month_Download!$I$3:$I$30,Prev_Month_Download!AD$3:AD$30)</f>
        <v>0</v>
      </c>
      <c r="U9" s="11" t="s">
        <v>43</v>
      </c>
      <c r="V9" s="11" t="s">
        <v>42</v>
      </c>
      <c r="W9" s="11" t="s">
        <v>45</v>
      </c>
      <c r="X9" s="11" t="s">
        <v>42</v>
      </c>
      <c r="Y9">
        <f>_xlfn.XLOOKUP($D9,Prev_Month_Download!$I$3:$I$30,Prev_Month_Download!AW$3:AW$30)</f>
        <v>10</v>
      </c>
      <c r="Z9">
        <f>_xlfn.XLOOKUP($D9,Prev_Month_Download!$I$3:$I$30,Prev_Month_Download!AX$3:AX$30)</f>
        <v>0</v>
      </c>
      <c r="AA9">
        <f>_xlfn.XLOOKUP($D9,Prev_Month_Download!$I$3:$I$30,Prev_Month_Download!AY$3:AY$30)</f>
        <v>10</v>
      </c>
      <c r="AB9">
        <f>_xlfn.XLOOKUP($D9,Prev_Month_Download!$I$3:$I$30,Prev_Month_Download!AZ$3:AZ$30)</f>
        <v>0</v>
      </c>
      <c r="AC9">
        <f>_xlfn.XLOOKUP($D9,Prev_Month_Download!$I$3:$I$30,Prev_Month_Download!BA$3:BA$30)</f>
        <v>20</v>
      </c>
      <c r="AD9">
        <f>_xlfn.XLOOKUP($D9,Prev_Month_Download!$I$3:$I$30,Prev_Month_Download!BB$3:BB$30)</f>
        <v>0</v>
      </c>
      <c r="AE9">
        <f>_xlfn.XLOOKUP($D9,Prev_Month_Download!$I$3:$I$30,Prev_Month_Download!BC$3:BC$30)</f>
        <v>10</v>
      </c>
      <c r="AF9">
        <f>_xlfn.XLOOKUP($D9,Prev_Month_Download!$I$3:$I$30,Prev_Month_Download!BD$3:BD$30)</f>
        <v>0</v>
      </c>
      <c r="AG9">
        <f>_xlfn.XLOOKUP($D9,Prev_Month_Download!$I$3:$I$30,Prev_Month_Download!BE$3:BE$30)</f>
        <v>10</v>
      </c>
      <c r="AH9">
        <f>_xlfn.XLOOKUP($D9,Prev_Month_Download!$I$3:$I$30,Prev_Month_Download!BF$3:BF$30)</f>
        <v>0</v>
      </c>
      <c r="AI9">
        <f>_xlfn.XLOOKUP($D9,Prev_Month_Download!$I$3:$I$30,Prev_Month_Download!BG$3:BG$30)</f>
        <v>20</v>
      </c>
      <c r="AJ9">
        <f>_xlfn.XLOOKUP($D9,Prev_Month_Download!$I$3:$I$30,Prev_Month_Download!BH$3:BH$30)</f>
        <v>0</v>
      </c>
      <c r="AK9">
        <f>_xlfn.XLOOKUP($D9,Prev_Month_Download!$I$3:$I$30,Prev_Month_Download!BI$3:BI$30)</f>
        <v>11</v>
      </c>
      <c r="AL9">
        <f>_xlfn.XLOOKUP($D9,Prev_Month_Download!$I$3:$I$30,Prev_Month_Download!BJ$3:BJ$30)</f>
        <v>0</v>
      </c>
      <c r="AM9">
        <f>_xlfn.XLOOKUP($D9,Prev_Month_Download!$I$3:$I$30,Prev_Month_Download!BK$3:BK$30)</f>
        <v>8</v>
      </c>
      <c r="AN9">
        <f>_xlfn.XLOOKUP($D9,Prev_Month_Download!$I$3:$I$30,Prev_Month_Download!BL$3:BL$30)</f>
        <v>0</v>
      </c>
      <c r="AO9">
        <f>_xlfn.XLOOKUP($D9,Prev_Month_Download!$I$3:$I$30,Prev_Month_Download!BM$3:BM$30)</f>
        <v>19</v>
      </c>
      <c r="AP9">
        <f>_xlfn.XLOOKUP($D9,Prev_Month_Download!$I$3:$I$30,Prev_Month_Download!BN$3:BN$30)</f>
        <v>0</v>
      </c>
      <c r="AQ9">
        <f>_xlfn.XLOOKUP($D9,Prev_Month_Download!$I$3:$I$30,Prev_Month_Download!BO$3:BO$30)</f>
        <v>12</v>
      </c>
      <c r="AR9">
        <f>_xlfn.XLOOKUP($D9,Prev_Month_Download!$I$3:$I$30,Prev_Month_Download!BP$3:BP$30)</f>
        <v>0</v>
      </c>
      <c r="AS9">
        <f>_xlfn.XLOOKUP($D9,Prev_Month_Download!$I$3:$I$30,Prev_Month_Download!BQ$3:BQ$30)</f>
        <v>9</v>
      </c>
      <c r="AT9">
        <f>_xlfn.XLOOKUP($D9,Prev_Month_Download!$I$3:$I$30,Prev_Month_Download!BR$3:BR$30)</f>
        <v>0</v>
      </c>
      <c r="AU9">
        <f>_xlfn.XLOOKUP($D9,Prev_Month_Download!$I$3:$I$30,Prev_Month_Download!BS$3:BS$30)</f>
        <v>21</v>
      </c>
      <c r="AV9">
        <f>_xlfn.XLOOKUP($D9,Prev_Month_Download!$I$3:$I$30,Prev_Month_Download!BT$3:BT$30)</f>
        <v>0</v>
      </c>
      <c r="AW9">
        <f>_xlfn.XLOOKUP($D9,Prev_Month_Download!$I$3:$I$30,Prev_Month_Download!BU$3:BU$30)</f>
        <v>1</v>
      </c>
      <c r="AX9">
        <f>_xlfn.XLOOKUP($D9,Prev_Month_Download!$I$3:$I$30,Prev_Month_Download!BV$3:BV$30)</f>
        <v>0</v>
      </c>
      <c r="AY9">
        <f>_xlfn.XLOOKUP($D9,Prev_Month_Download!$I$3:$I$30,Prev_Month_Download!BW$3:BW$30)</f>
        <v>7</v>
      </c>
      <c r="AZ9">
        <f>_xlfn.XLOOKUP($D9,Prev_Month_Download!$I$3:$I$30,Prev_Month_Download!BX$3:BX$30)</f>
        <v>0</v>
      </c>
      <c r="BA9">
        <f>_xlfn.XLOOKUP($D9,Prev_Month_Download!$I$3:$I$30,Prev_Month_Download!BY$3:BY$30)</f>
        <v>8</v>
      </c>
      <c r="BB9">
        <f>_xlfn.XLOOKUP($D9,Prev_Month_Download!$I$3:$I$30,Prev_Month_Download!BZ$3:BZ$30)</f>
        <v>0</v>
      </c>
      <c r="BC9">
        <f>_xlfn.XLOOKUP($D9,Prev_Month_Download!$I$3:$I$30,Prev_Month_Download!CA$3:CA$30)</f>
        <v>5</v>
      </c>
      <c r="BD9">
        <f>_xlfn.XLOOKUP($D9,Prev_Month_Download!$I$3:$I$30,Prev_Month_Download!CB$3:CB$30)</f>
        <v>0</v>
      </c>
      <c r="BE9">
        <f>_xlfn.XLOOKUP($D9,Prev_Month_Download!$I$3:$I$30,Prev_Month_Download!CC$3:CC$30)</f>
        <v>3</v>
      </c>
      <c r="BF9">
        <f>_xlfn.XLOOKUP($D9,Prev_Month_Download!$I$3:$I$30,Prev_Month_Download!CD$3:CD$30)</f>
        <v>0</v>
      </c>
      <c r="BG9">
        <f>_xlfn.XLOOKUP($D9,Prev_Month_Download!$I$3:$I$30,Prev_Month_Download!CE$3:CE$30)</f>
        <v>8</v>
      </c>
      <c r="BH9">
        <f>_xlfn.XLOOKUP($D9,Prev_Month_Download!$I$3:$I$30,Prev_Month_Download!CF$3:CF$30)</f>
        <v>0</v>
      </c>
      <c r="BI9">
        <f>_xlfn.XLOOKUP($D9,Prev_Month_Download!$I$3:$I$30,Prev_Month_Download!CG$3:CG$30)</f>
        <v>11</v>
      </c>
      <c r="BJ9">
        <f>_xlfn.XLOOKUP($D9,Prev_Month_Download!$I$3:$I$30,Prev_Month_Download!CH$3:CH$30)</f>
        <v>0</v>
      </c>
      <c r="BK9">
        <f>_xlfn.XLOOKUP($D9,Prev_Month_Download!$I$3:$I$30,Prev_Month_Download!CI$3:CI$30)</f>
        <v>8</v>
      </c>
      <c r="BL9">
        <f>_xlfn.XLOOKUP($D9,Prev_Month_Download!$I$3:$I$30,Prev_Month_Download!CJ$3:CJ$30)</f>
        <v>0</v>
      </c>
      <c r="BM9">
        <f>_xlfn.XLOOKUP($D9,Prev_Month_Download!$I$3:$I$30,Prev_Month_Download!CK$3:CK$30)</f>
        <v>19</v>
      </c>
      <c r="BN9">
        <f>_xlfn.XLOOKUP($D9,Prev_Month_Download!$I$3:$I$30,Prev_Month_Download!CL$3:CL$30)</f>
        <v>0</v>
      </c>
      <c r="BO9">
        <f>_xlfn.XLOOKUP($D9,Prev_Month_Download!$I$3:$I$30,Prev_Month_Download!CM$3:CM$30)</f>
        <v>12</v>
      </c>
      <c r="BP9">
        <f>_xlfn.XLOOKUP($D9,Prev_Month_Download!$I$3:$I$30,Prev_Month_Download!CN$3:CN$30)</f>
        <v>0</v>
      </c>
      <c r="BQ9">
        <f>_xlfn.XLOOKUP($D9,Prev_Month_Download!$I$3:$I$30,Prev_Month_Download!CO$3:CO$30)</f>
        <v>9</v>
      </c>
      <c r="BR9">
        <f>_xlfn.XLOOKUP($D9,Prev_Month_Download!$I$3:$I$30,Prev_Month_Download!CP$3:CP$30)</f>
        <v>0</v>
      </c>
      <c r="BS9">
        <f>_xlfn.XLOOKUP($D9,Prev_Month_Download!$I$3:$I$30,Prev_Month_Download!CQ$3:CQ$30)</f>
        <v>21</v>
      </c>
      <c r="BT9">
        <f>_xlfn.XLOOKUP($D9,Prev_Month_Download!$I$3:$I$30,Prev_Month_Download!CR$3:CR$30)</f>
        <v>0</v>
      </c>
      <c r="BU9">
        <f>_xlfn.XLOOKUP($D9,Prev_Month_Download!$I$3:$I$30,Prev_Month_Download!CS$3:CS$30)</f>
        <v>7</v>
      </c>
      <c r="BV9">
        <f>_xlfn.XLOOKUP($D9,Prev_Month_Download!$I$3:$I$30,Prev_Month_Download!CT$3:CT$30)</f>
        <v>1</v>
      </c>
      <c r="BW9">
        <f>_xlfn.XLOOKUP($D9,Prev_Month_Download!$I$3:$I$30,Prev_Month_Download!CU$3:CU$30)</f>
        <v>0</v>
      </c>
      <c r="BX9">
        <f>_xlfn.XLOOKUP($D9,Prev_Month_Download!$I$3:$I$30,Prev_Month_Download!CV$3:CV$30)</f>
        <v>5</v>
      </c>
      <c r="BY9">
        <f>_xlfn.XLOOKUP($D9,Prev_Month_Download!$I$3:$I$30,Prev_Month_Download!CW$3:CW$30)</f>
        <v>6</v>
      </c>
      <c r="BZ9">
        <f>_xlfn.XLOOKUP($D9,Prev_Month_Download!$I$3:$I$30,Prev_Month_Download!CX$3:CX$30)</f>
        <v>1</v>
      </c>
      <c r="CA9">
        <f>_xlfn.XLOOKUP($D9,Prev_Month_Download!$I$3:$I$30,Prev_Month_Download!CY$3:CY$30)</f>
        <v>0</v>
      </c>
      <c r="CB9">
        <f>_xlfn.XLOOKUP($D9,Prev_Month_Download!$I$3:$I$30,Prev_Month_Download!CZ$3:CZ$30)</f>
        <v>9</v>
      </c>
      <c r="CC9">
        <f>_xlfn.XLOOKUP($D9,Prev_Month_Download!$I$3:$I$30,Prev_Month_Download!DA$3:DA$30)</f>
        <v>0</v>
      </c>
      <c r="CD9">
        <f>_xlfn.XLOOKUP($D9,Prev_Month_Download!$I$3:$I$30,Prev_Month_Download!DB$3:DB$30)</f>
        <v>7</v>
      </c>
      <c r="CE9">
        <f>_xlfn.XLOOKUP($D9,Prev_Month_Download!$I$3:$I$30,Prev_Month_Download!DC$3:DC$30)</f>
        <v>2</v>
      </c>
      <c r="CF9">
        <f>_xlfn.XLOOKUP($D9,Prev_Month_Download!$I$3:$I$30,Prev_Month_Download!DD$3:DD$30)</f>
        <v>1</v>
      </c>
      <c r="CG9" s="23" t="str">
        <f>_xlfn.XLOOKUP($D9,Prev_Month_Download!$I$3:$I$30,Prev_Month_Download!AI$3:AI$30)</f>
        <v>Yes</v>
      </c>
      <c r="CH9" s="23" t="str">
        <f>_xlfn.XLOOKUP($D9,Prev_Month_Download!$I$3:$I$30,Prev_Month_Download!AJ$3:AJ$30)</f>
        <v>Yes</v>
      </c>
      <c r="CI9" s="23" t="str">
        <f>_xlfn.XLOOKUP($D9,Prev_Month_Download!$I$3:$I$30,Prev_Month_Download!AK$3:AK$30)</f>
        <v>Yes</v>
      </c>
      <c r="CJ9" s="23">
        <f ca="1">_xlfn.XLOOKUP($D9,Prev_Month_Download!$I$3:$I$30,Prev_Month_Download!AL$3:AL$30)</f>
        <v>21</v>
      </c>
      <c r="CK9" s="23" t="str">
        <f>_xlfn.XLOOKUP($D9,Prev_Month_Download!$I$3:$I$30,Prev_Month_Download!AM$3:AM$30)</f>
        <v>No</v>
      </c>
      <c r="CL9" s="23" t="str">
        <f>_xlfn.XLOOKUP($D9,Prev_Month_Download!$I$3:$I$30,Prev_Month_Download!AN$3:AN$30)</f>
        <v>Convergence</v>
      </c>
      <c r="CM9" s="23" t="str">
        <f>_xlfn.XLOOKUP($D9,Prev_Month_Download!$I$3:$I$30,Prev_Month_Download!AO$3:AO$30)</f>
        <v>No</v>
      </c>
      <c r="CN9" s="23" t="str">
        <f>_xlfn.XLOOKUP($D9,Prev_Month_Download!$I$3:$I$30,Prev_Month_Download!AP$3:AP$30)</f>
        <v>No</v>
      </c>
      <c r="CO9" s="23">
        <f>_xlfn.XLOOKUP($D9,Prev_Month_Download!$I$3:$I$30,Prev_Month_Download!AQ$3:AQ$30)</f>
        <v>0</v>
      </c>
      <c r="CP9" s="23">
        <f>_xlfn.XLOOKUP($D9,Prev_Month_Download!$I$3:$I$30,Prev_Month_Download!AR$3:AR$30)</f>
        <v>0</v>
      </c>
      <c r="CQ9" s="23" t="str">
        <f>_xlfn.XLOOKUP($D9,Prev_Month_Download!$I$3:$I$30,Prev_Month_Download!AS$3:AS$30)</f>
        <v>Yes</v>
      </c>
      <c r="CR9" s="23">
        <f ca="1">_xlfn.XLOOKUP($D9,Prev_Month_Download!$I$3:$I$30,Prev_Month_Download!AT$3:AT$30)</f>
        <v>14</v>
      </c>
      <c r="CS9" s="23">
        <f>_xlfn.XLOOKUP($D9,Prev_Month_Download!$I$3:$I$30,Prev_Month_Download!AU$3:AU$30)</f>
        <v>40</v>
      </c>
      <c r="CT9" s="23">
        <f>_xlfn.XLOOKUP($D9,Prev_Month_Download!$I$3:$I$30,Prev_Month_Download!AV$3:AV$30)</f>
        <v>0</v>
      </c>
    </row>
    <row r="10" spans="1:98" x14ac:dyDescent="0.2">
      <c r="A10" s="18">
        <v>12</v>
      </c>
      <c r="B10" s="14">
        <v>69</v>
      </c>
      <c r="C10" s="18" t="s">
        <v>65</v>
      </c>
      <c r="D10" s="22">
        <v>10236210321</v>
      </c>
      <c r="E10" s="18">
        <v>3</v>
      </c>
      <c r="F10" s="18" t="s">
        <v>86</v>
      </c>
      <c r="G10" s="18" t="s">
        <v>38</v>
      </c>
      <c r="H10" s="18" t="s">
        <v>39</v>
      </c>
      <c r="I10" s="18" t="s">
        <v>40</v>
      </c>
      <c r="J10" s="18" t="s">
        <v>41</v>
      </c>
      <c r="K10" s="9">
        <f>_xlfn.XLOOKUP($D10,Prev_Month_Download!$I$3:$I$30,Prev_Month_Download!U$3:U$30)</f>
        <v>13</v>
      </c>
      <c r="L10" s="9">
        <f>_xlfn.XLOOKUP($D10,Prev_Month_Download!$I$3:$I$30,Prev_Month_Download!V$3:V$30)</f>
        <v>68</v>
      </c>
      <c r="M10" s="9">
        <f>_xlfn.XLOOKUP($D10,Prev_Month_Download!$I$3:$I$30,Prev_Month_Download!W$3:W$30)</f>
        <v>74</v>
      </c>
      <c r="N10" s="9">
        <f>_xlfn.XLOOKUP($D10,Prev_Month_Download!$I$3:$I$30,Prev_Month_Download!X$3:X$30)</f>
        <v>11</v>
      </c>
      <c r="O10" s="9">
        <f>_xlfn.XLOOKUP($D10,Prev_Month_Download!$I$3:$I$30,Prev_Month_Download!Y$3:Y$30)</f>
        <v>13</v>
      </c>
      <c r="P10" s="9">
        <f>_xlfn.XLOOKUP($D10,Prev_Month_Download!$I$3:$I$30,Prev_Month_Download!Z$3:Z$30)</f>
        <v>25</v>
      </c>
      <c r="Q10" s="9">
        <f>_xlfn.XLOOKUP($D10,Prev_Month_Download!$I$3:$I$30,Prev_Month_Download!AA$3:AA$30)</f>
        <v>0</v>
      </c>
      <c r="R10" s="9">
        <f>_xlfn.XLOOKUP($D10,Prev_Month_Download!$I$3:$I$30,Prev_Month_Download!AB$3:AB$30)</f>
        <v>0</v>
      </c>
      <c r="S10" s="9">
        <f>_xlfn.XLOOKUP($D10,Prev_Month_Download!$I$3:$I$30,Prev_Month_Download!AC$3:AC$30)</f>
        <v>25</v>
      </c>
      <c r="T10" s="9">
        <f>_xlfn.XLOOKUP($D10,Prev_Month_Download!$I$3:$I$30,Prev_Month_Download!AD$3:AD$30)</f>
        <v>0</v>
      </c>
      <c r="U10" s="11" t="s">
        <v>43</v>
      </c>
      <c r="V10" s="11" t="s">
        <v>43</v>
      </c>
      <c r="W10" s="11" t="s">
        <v>198</v>
      </c>
      <c r="X10" s="11" t="s">
        <v>42</v>
      </c>
      <c r="Y10">
        <f>_xlfn.XLOOKUP($D10,Prev_Month_Download!$I$3:$I$30,Prev_Month_Download!AW$3:AW$30)</f>
        <v>0</v>
      </c>
      <c r="Z10">
        <f>_xlfn.XLOOKUP($D10,Prev_Month_Download!$I$3:$I$30,Prev_Month_Download!AX$3:AX$30)</f>
        <v>0</v>
      </c>
      <c r="AA10">
        <f>_xlfn.XLOOKUP($D10,Prev_Month_Download!$I$3:$I$30,Prev_Month_Download!AY$3:AY$30)</f>
        <v>22</v>
      </c>
      <c r="AB10">
        <f>_xlfn.XLOOKUP($D10,Prev_Month_Download!$I$3:$I$30,Prev_Month_Download!AZ$3:AZ$30)</f>
        <v>0</v>
      </c>
      <c r="AC10">
        <f>_xlfn.XLOOKUP($D10,Prev_Month_Download!$I$3:$I$30,Prev_Month_Download!BA$3:BA$30)</f>
        <v>22</v>
      </c>
      <c r="AD10">
        <f>_xlfn.XLOOKUP($D10,Prev_Month_Download!$I$3:$I$30,Prev_Month_Download!BB$3:BB$30)</f>
        <v>0</v>
      </c>
      <c r="AE10">
        <f>_xlfn.XLOOKUP($D10,Prev_Month_Download!$I$3:$I$30,Prev_Month_Download!BC$3:BC$30)</f>
        <v>0</v>
      </c>
      <c r="AF10">
        <f>_xlfn.XLOOKUP($D10,Prev_Month_Download!$I$3:$I$30,Prev_Month_Download!BD$3:BD$30)</f>
        <v>0</v>
      </c>
      <c r="AG10">
        <f>_xlfn.XLOOKUP($D10,Prev_Month_Download!$I$3:$I$30,Prev_Month_Download!BE$3:BE$30)</f>
        <v>18</v>
      </c>
      <c r="AH10">
        <f>_xlfn.XLOOKUP($D10,Prev_Month_Download!$I$3:$I$30,Prev_Month_Download!BF$3:BF$30)</f>
        <v>0</v>
      </c>
      <c r="AI10">
        <f>_xlfn.XLOOKUP($D10,Prev_Month_Download!$I$3:$I$30,Prev_Month_Download!BG$3:BG$30)</f>
        <v>18</v>
      </c>
      <c r="AJ10">
        <f>_xlfn.XLOOKUP($D10,Prev_Month_Download!$I$3:$I$30,Prev_Month_Download!BH$3:BH$30)</f>
        <v>0</v>
      </c>
      <c r="AK10">
        <f>_xlfn.XLOOKUP($D10,Prev_Month_Download!$I$3:$I$30,Prev_Month_Download!BI$3:BI$30)</f>
        <v>0</v>
      </c>
      <c r="AL10">
        <f>_xlfn.XLOOKUP($D10,Prev_Month_Download!$I$3:$I$30,Prev_Month_Download!BJ$3:BJ$30)</f>
        <v>0</v>
      </c>
      <c r="AM10">
        <f>_xlfn.XLOOKUP($D10,Prev_Month_Download!$I$3:$I$30,Prev_Month_Download!BK$3:BK$30)</f>
        <v>19</v>
      </c>
      <c r="AN10">
        <f>_xlfn.XLOOKUP($D10,Prev_Month_Download!$I$3:$I$30,Prev_Month_Download!BL$3:BL$30)</f>
        <v>0</v>
      </c>
      <c r="AO10">
        <f>_xlfn.XLOOKUP($D10,Prev_Month_Download!$I$3:$I$30,Prev_Month_Download!BM$3:BM$30)</f>
        <v>19</v>
      </c>
      <c r="AP10">
        <f>_xlfn.XLOOKUP($D10,Prev_Month_Download!$I$3:$I$30,Prev_Month_Download!BN$3:BN$30)</f>
        <v>0</v>
      </c>
      <c r="AQ10">
        <f>_xlfn.XLOOKUP($D10,Prev_Month_Download!$I$3:$I$30,Prev_Month_Download!BO$3:BO$30)</f>
        <v>0</v>
      </c>
      <c r="AR10">
        <f>_xlfn.XLOOKUP($D10,Prev_Month_Download!$I$3:$I$30,Prev_Month_Download!BP$3:BP$30)</f>
        <v>0</v>
      </c>
      <c r="AS10">
        <f>_xlfn.XLOOKUP($D10,Prev_Month_Download!$I$3:$I$30,Prev_Month_Download!BQ$3:BQ$30)</f>
        <v>21</v>
      </c>
      <c r="AT10">
        <f>_xlfn.XLOOKUP($D10,Prev_Month_Download!$I$3:$I$30,Prev_Month_Download!BR$3:BR$30)</f>
        <v>0</v>
      </c>
      <c r="AU10">
        <f>_xlfn.XLOOKUP($D10,Prev_Month_Download!$I$3:$I$30,Prev_Month_Download!BS$3:BS$30)</f>
        <v>21</v>
      </c>
      <c r="AV10">
        <f>_xlfn.XLOOKUP($D10,Prev_Month_Download!$I$3:$I$30,Prev_Month_Download!BT$3:BT$30)</f>
        <v>0</v>
      </c>
      <c r="AW10">
        <f>_xlfn.XLOOKUP($D10,Prev_Month_Download!$I$3:$I$30,Prev_Month_Download!BU$3:BU$30)</f>
        <v>0</v>
      </c>
      <c r="AX10">
        <f>_xlfn.XLOOKUP($D10,Prev_Month_Download!$I$3:$I$30,Prev_Month_Download!BV$3:BV$30)</f>
        <v>0</v>
      </c>
      <c r="AY10">
        <f>_xlfn.XLOOKUP($D10,Prev_Month_Download!$I$3:$I$30,Prev_Month_Download!BW$3:BW$30)</f>
        <v>8</v>
      </c>
      <c r="AZ10">
        <f>_xlfn.XLOOKUP($D10,Prev_Month_Download!$I$3:$I$30,Prev_Month_Download!BX$3:BX$30)</f>
        <v>0</v>
      </c>
      <c r="BA10">
        <f>_xlfn.XLOOKUP($D10,Prev_Month_Download!$I$3:$I$30,Prev_Month_Download!BY$3:BY$30)</f>
        <v>8</v>
      </c>
      <c r="BB10">
        <f>_xlfn.XLOOKUP($D10,Prev_Month_Download!$I$3:$I$30,Prev_Month_Download!BZ$3:BZ$30)</f>
        <v>0</v>
      </c>
      <c r="BC10">
        <f>_xlfn.XLOOKUP($D10,Prev_Month_Download!$I$3:$I$30,Prev_Month_Download!CA$3:CA$30)</f>
        <v>0</v>
      </c>
      <c r="BD10">
        <f>_xlfn.XLOOKUP($D10,Prev_Month_Download!$I$3:$I$30,Prev_Month_Download!CB$3:CB$30)</f>
        <v>0</v>
      </c>
      <c r="BE10">
        <f>_xlfn.XLOOKUP($D10,Prev_Month_Download!$I$3:$I$30,Prev_Month_Download!CC$3:CC$30)</f>
        <v>8</v>
      </c>
      <c r="BF10">
        <f>_xlfn.XLOOKUP($D10,Prev_Month_Download!$I$3:$I$30,Prev_Month_Download!CD$3:CD$30)</f>
        <v>0</v>
      </c>
      <c r="BG10">
        <f>_xlfn.XLOOKUP($D10,Prev_Month_Download!$I$3:$I$30,Prev_Month_Download!CE$3:CE$30)</f>
        <v>8</v>
      </c>
      <c r="BH10">
        <f>_xlfn.XLOOKUP($D10,Prev_Month_Download!$I$3:$I$30,Prev_Month_Download!CF$3:CF$30)</f>
        <v>0</v>
      </c>
      <c r="BI10">
        <f>_xlfn.XLOOKUP($D10,Prev_Month_Download!$I$3:$I$30,Prev_Month_Download!CG$3:CG$30)</f>
        <v>0</v>
      </c>
      <c r="BJ10">
        <f>_xlfn.XLOOKUP($D10,Prev_Month_Download!$I$3:$I$30,Prev_Month_Download!CH$3:CH$30)</f>
        <v>0</v>
      </c>
      <c r="BK10">
        <f>_xlfn.XLOOKUP($D10,Prev_Month_Download!$I$3:$I$30,Prev_Month_Download!CI$3:CI$30)</f>
        <v>19</v>
      </c>
      <c r="BL10">
        <f>_xlfn.XLOOKUP($D10,Prev_Month_Download!$I$3:$I$30,Prev_Month_Download!CJ$3:CJ$30)</f>
        <v>0</v>
      </c>
      <c r="BM10">
        <f>_xlfn.XLOOKUP($D10,Prev_Month_Download!$I$3:$I$30,Prev_Month_Download!CK$3:CK$30)</f>
        <v>19</v>
      </c>
      <c r="BN10">
        <f>_xlfn.XLOOKUP($D10,Prev_Month_Download!$I$3:$I$30,Prev_Month_Download!CL$3:CL$30)</f>
        <v>0</v>
      </c>
      <c r="BO10">
        <f>_xlfn.XLOOKUP($D10,Prev_Month_Download!$I$3:$I$30,Prev_Month_Download!CM$3:CM$30)</f>
        <v>0</v>
      </c>
      <c r="BP10">
        <f>_xlfn.XLOOKUP($D10,Prev_Month_Download!$I$3:$I$30,Prev_Month_Download!CN$3:CN$30)</f>
        <v>0</v>
      </c>
      <c r="BQ10">
        <f>_xlfn.XLOOKUP($D10,Prev_Month_Download!$I$3:$I$30,Prev_Month_Download!CO$3:CO$30)</f>
        <v>21</v>
      </c>
      <c r="BR10">
        <f>_xlfn.XLOOKUP($D10,Prev_Month_Download!$I$3:$I$30,Prev_Month_Download!CP$3:CP$30)</f>
        <v>0</v>
      </c>
      <c r="BS10">
        <f>_xlfn.XLOOKUP($D10,Prev_Month_Download!$I$3:$I$30,Prev_Month_Download!CQ$3:CQ$30)</f>
        <v>21</v>
      </c>
      <c r="BT10">
        <f>_xlfn.XLOOKUP($D10,Prev_Month_Download!$I$3:$I$30,Prev_Month_Download!CR$3:CR$30)</f>
        <v>0</v>
      </c>
      <c r="BU10">
        <f>_xlfn.XLOOKUP($D10,Prev_Month_Download!$I$3:$I$30,Prev_Month_Download!CS$3:CS$30)</f>
        <v>2</v>
      </c>
      <c r="BV10">
        <f>_xlfn.XLOOKUP($D10,Prev_Month_Download!$I$3:$I$30,Prev_Month_Download!CT$3:CT$30)</f>
        <v>1</v>
      </c>
      <c r="BW10">
        <f>_xlfn.XLOOKUP($D10,Prev_Month_Download!$I$3:$I$30,Prev_Month_Download!CU$3:CU$30)</f>
        <v>0</v>
      </c>
      <c r="BX10">
        <f>_xlfn.XLOOKUP($D10,Prev_Month_Download!$I$3:$I$30,Prev_Month_Download!CV$3:CV$30)</f>
        <v>4</v>
      </c>
      <c r="BY10">
        <f>_xlfn.XLOOKUP($D10,Prev_Month_Download!$I$3:$I$30,Prev_Month_Download!CW$3:CW$30)</f>
        <v>1</v>
      </c>
      <c r="BZ10">
        <f>_xlfn.XLOOKUP($D10,Prev_Month_Download!$I$3:$I$30,Prev_Month_Download!CX$3:CX$30)</f>
        <v>0</v>
      </c>
      <c r="CA10">
        <f>_xlfn.XLOOKUP($D10,Prev_Month_Download!$I$3:$I$30,Prev_Month_Download!CY$3:CY$30)</f>
        <v>6</v>
      </c>
      <c r="CB10">
        <f>_xlfn.XLOOKUP($D10,Prev_Month_Download!$I$3:$I$30,Prev_Month_Download!CZ$3:CZ$30)</f>
        <v>8</v>
      </c>
      <c r="CC10">
        <f>_xlfn.XLOOKUP($D10,Prev_Month_Download!$I$3:$I$30,Prev_Month_Download!DA$3:DA$30)</f>
        <v>0</v>
      </c>
      <c r="CD10">
        <f>_xlfn.XLOOKUP($D10,Prev_Month_Download!$I$3:$I$30,Prev_Month_Download!DB$3:DB$30)</f>
        <v>5</v>
      </c>
      <c r="CE10">
        <f>_xlfn.XLOOKUP($D10,Prev_Month_Download!$I$3:$I$30,Prev_Month_Download!DC$3:DC$30)</f>
        <v>2</v>
      </c>
      <c r="CF10">
        <f>_xlfn.XLOOKUP($D10,Prev_Month_Download!$I$3:$I$30,Prev_Month_Download!DD$3:DD$30)</f>
        <v>1</v>
      </c>
      <c r="CG10" s="23" t="str">
        <f>_xlfn.XLOOKUP($D10,Prev_Month_Download!$I$3:$I$30,Prev_Month_Download!AI$3:AI$30)</f>
        <v>Yes</v>
      </c>
      <c r="CH10" s="23" t="str">
        <f>_xlfn.XLOOKUP($D10,Prev_Month_Download!$I$3:$I$30,Prev_Month_Download!AJ$3:AJ$30)</f>
        <v>Yes</v>
      </c>
      <c r="CI10" s="23" t="str">
        <f>_xlfn.XLOOKUP($D10,Prev_Month_Download!$I$3:$I$30,Prev_Month_Download!AK$3:AK$30)</f>
        <v>Yes</v>
      </c>
      <c r="CJ10" s="23">
        <f ca="1">_xlfn.XLOOKUP($D10,Prev_Month_Download!$I$3:$I$30,Prev_Month_Download!AL$3:AL$30)</f>
        <v>25</v>
      </c>
      <c r="CK10" s="23" t="str">
        <f>_xlfn.XLOOKUP($D10,Prev_Month_Download!$I$3:$I$30,Prev_Month_Download!AM$3:AM$30)</f>
        <v>No</v>
      </c>
      <c r="CL10" s="23" t="str">
        <f>_xlfn.XLOOKUP($D10,Prev_Month_Download!$I$3:$I$30,Prev_Month_Download!AN$3:AN$30)</f>
        <v>Convergence</v>
      </c>
      <c r="CM10" s="23" t="str">
        <f>_xlfn.XLOOKUP($D10,Prev_Month_Download!$I$3:$I$30,Prev_Month_Download!AO$3:AO$30)</f>
        <v>No</v>
      </c>
      <c r="CN10" s="23" t="str">
        <f>_xlfn.XLOOKUP($D10,Prev_Month_Download!$I$3:$I$30,Prev_Month_Download!AP$3:AP$30)</f>
        <v>No</v>
      </c>
      <c r="CO10" s="23">
        <f>_xlfn.XLOOKUP($D10,Prev_Month_Download!$I$3:$I$30,Prev_Month_Download!AQ$3:AQ$30)</f>
        <v>0</v>
      </c>
      <c r="CP10" s="23">
        <f>_xlfn.XLOOKUP($D10,Prev_Month_Download!$I$3:$I$30,Prev_Month_Download!AR$3:AR$30)</f>
        <v>0</v>
      </c>
      <c r="CQ10" s="23" t="str">
        <f>_xlfn.XLOOKUP($D10,Prev_Month_Download!$I$3:$I$30,Prev_Month_Download!AS$3:AS$30)</f>
        <v>Yes</v>
      </c>
      <c r="CR10" s="23">
        <f ca="1">_xlfn.XLOOKUP($D10,Prev_Month_Download!$I$3:$I$30,Prev_Month_Download!AT$3:AT$30)</f>
        <v>17</v>
      </c>
      <c r="CS10" s="23">
        <f>_xlfn.XLOOKUP($D10,Prev_Month_Download!$I$3:$I$30,Prev_Month_Download!AU$3:AU$30)</f>
        <v>40</v>
      </c>
      <c r="CT10" s="23">
        <f>_xlfn.XLOOKUP($D10,Prev_Month_Download!$I$3:$I$30,Prev_Month_Download!AV$3:AV$30)</f>
        <v>0</v>
      </c>
    </row>
    <row r="11" spans="1:98" x14ac:dyDescent="0.2">
      <c r="A11" s="18">
        <v>30</v>
      </c>
      <c r="B11" s="14">
        <v>68</v>
      </c>
      <c r="C11" s="18" t="s">
        <v>71</v>
      </c>
      <c r="D11" s="18">
        <v>10236210320</v>
      </c>
      <c r="E11" s="18">
        <v>3</v>
      </c>
      <c r="F11" s="18" t="s">
        <v>86</v>
      </c>
      <c r="G11" s="18" t="s">
        <v>38</v>
      </c>
      <c r="H11" s="18" t="s">
        <v>39</v>
      </c>
      <c r="I11" s="18" t="s">
        <v>40</v>
      </c>
      <c r="J11" s="18" t="s">
        <v>48</v>
      </c>
      <c r="K11" s="9">
        <f>_xlfn.XLOOKUP($D11,Prev_Month_Download!$I$3:$I$30,Prev_Month_Download!U$3:U$30)</f>
        <v>13</v>
      </c>
      <c r="L11" s="9">
        <f>_xlfn.XLOOKUP($D11,Prev_Month_Download!$I$3:$I$30,Prev_Month_Download!V$3:V$30)</f>
        <v>72</v>
      </c>
      <c r="M11" s="9">
        <f>_xlfn.XLOOKUP($D11,Prev_Month_Download!$I$3:$I$30,Prev_Month_Download!W$3:W$30)</f>
        <v>83</v>
      </c>
      <c r="N11" s="9">
        <f>_xlfn.XLOOKUP($D11,Prev_Month_Download!$I$3:$I$30,Prev_Month_Download!X$3:X$30)</f>
        <v>11</v>
      </c>
      <c r="O11" s="9">
        <f>_xlfn.XLOOKUP($D11,Prev_Month_Download!$I$3:$I$30,Prev_Month_Download!Y$3:Y$30)</f>
        <v>13</v>
      </c>
      <c r="P11" s="9">
        <f>_xlfn.XLOOKUP($D11,Prev_Month_Download!$I$3:$I$30,Prev_Month_Download!Z$3:Z$30)</f>
        <v>25</v>
      </c>
      <c r="Q11" s="9">
        <f>_xlfn.XLOOKUP($D11,Prev_Month_Download!$I$3:$I$30,Prev_Month_Download!AA$3:AA$30)</f>
        <v>0</v>
      </c>
      <c r="R11" s="9">
        <f>_xlfn.XLOOKUP($D11,Prev_Month_Download!$I$3:$I$30,Prev_Month_Download!AB$3:AB$30)</f>
        <v>0</v>
      </c>
      <c r="S11" s="9">
        <f>_xlfn.XLOOKUP($D11,Prev_Month_Download!$I$3:$I$30,Prev_Month_Download!AC$3:AC$30)</f>
        <v>25</v>
      </c>
      <c r="T11" s="9">
        <f>_xlfn.XLOOKUP($D11,Prev_Month_Download!$I$3:$I$30,Prev_Month_Download!AD$3:AD$30)</f>
        <v>0</v>
      </c>
      <c r="U11" s="11" t="s">
        <v>42</v>
      </c>
      <c r="V11" s="11" t="s">
        <v>42</v>
      </c>
      <c r="W11" s="11" t="s">
        <v>45</v>
      </c>
      <c r="X11" s="11" t="s">
        <v>42</v>
      </c>
      <c r="Y11">
        <f>_xlfn.XLOOKUP($D11,Prev_Month_Download!$I$3:$I$30,Prev_Month_Download!AW$3:AW$30)</f>
        <v>23</v>
      </c>
      <c r="Z11">
        <f>_xlfn.XLOOKUP($D11,Prev_Month_Download!$I$3:$I$30,Prev_Month_Download!AX$3:AX$30)</f>
        <v>0</v>
      </c>
      <c r="AA11">
        <f>_xlfn.XLOOKUP($D11,Prev_Month_Download!$I$3:$I$30,Prev_Month_Download!AY$3:AY$30)</f>
        <v>0</v>
      </c>
      <c r="AB11">
        <f>_xlfn.XLOOKUP($D11,Prev_Month_Download!$I$3:$I$30,Prev_Month_Download!AZ$3:AZ$30)</f>
        <v>0</v>
      </c>
      <c r="AC11">
        <f>_xlfn.XLOOKUP($D11,Prev_Month_Download!$I$3:$I$30,Prev_Month_Download!BA$3:BA$30)</f>
        <v>23</v>
      </c>
      <c r="AD11">
        <f>_xlfn.XLOOKUP($D11,Prev_Month_Download!$I$3:$I$30,Prev_Month_Download!BB$3:BB$30)</f>
        <v>0</v>
      </c>
      <c r="AE11">
        <f>_xlfn.XLOOKUP($D11,Prev_Month_Download!$I$3:$I$30,Prev_Month_Download!BC$3:BC$30)</f>
        <v>17</v>
      </c>
      <c r="AF11">
        <f>_xlfn.XLOOKUP($D11,Prev_Month_Download!$I$3:$I$30,Prev_Month_Download!BD$3:BD$30)</f>
        <v>0</v>
      </c>
      <c r="AG11">
        <f>_xlfn.XLOOKUP($D11,Prev_Month_Download!$I$3:$I$30,Prev_Month_Download!BE$3:BE$30)</f>
        <v>0</v>
      </c>
      <c r="AH11">
        <f>_xlfn.XLOOKUP($D11,Prev_Month_Download!$I$3:$I$30,Prev_Month_Download!BF$3:BF$30)</f>
        <v>0</v>
      </c>
      <c r="AI11">
        <f>_xlfn.XLOOKUP($D11,Prev_Month_Download!$I$3:$I$30,Prev_Month_Download!BG$3:BG$30)</f>
        <v>17</v>
      </c>
      <c r="AJ11">
        <f>_xlfn.XLOOKUP($D11,Prev_Month_Download!$I$3:$I$30,Prev_Month_Download!BH$3:BH$30)</f>
        <v>0</v>
      </c>
      <c r="AK11">
        <f>_xlfn.XLOOKUP($D11,Prev_Month_Download!$I$3:$I$30,Prev_Month_Download!BI$3:BI$30)</f>
        <v>27</v>
      </c>
      <c r="AL11">
        <f>_xlfn.XLOOKUP($D11,Prev_Month_Download!$I$3:$I$30,Prev_Month_Download!BJ$3:BJ$30)</f>
        <v>0</v>
      </c>
      <c r="AM11">
        <f>_xlfn.XLOOKUP($D11,Prev_Month_Download!$I$3:$I$30,Prev_Month_Download!BK$3:BK$30)</f>
        <v>0</v>
      </c>
      <c r="AN11">
        <f>_xlfn.XLOOKUP($D11,Prev_Month_Download!$I$3:$I$30,Prev_Month_Download!BL$3:BL$30)</f>
        <v>0</v>
      </c>
      <c r="AO11">
        <f>_xlfn.XLOOKUP($D11,Prev_Month_Download!$I$3:$I$30,Prev_Month_Download!BM$3:BM$30)</f>
        <v>27</v>
      </c>
      <c r="AP11">
        <f>_xlfn.XLOOKUP($D11,Prev_Month_Download!$I$3:$I$30,Prev_Month_Download!BN$3:BN$30)</f>
        <v>0</v>
      </c>
      <c r="AQ11">
        <f>_xlfn.XLOOKUP($D11,Prev_Month_Download!$I$3:$I$30,Prev_Month_Download!BO$3:BO$30)</f>
        <v>13</v>
      </c>
      <c r="AR11">
        <f>_xlfn.XLOOKUP($D11,Prev_Month_Download!$I$3:$I$30,Prev_Month_Download!BP$3:BP$30)</f>
        <v>0</v>
      </c>
      <c r="AS11">
        <f>_xlfn.XLOOKUP($D11,Prev_Month_Download!$I$3:$I$30,Prev_Month_Download!BQ$3:BQ$30)</f>
        <v>0</v>
      </c>
      <c r="AT11">
        <f>_xlfn.XLOOKUP($D11,Prev_Month_Download!$I$3:$I$30,Prev_Month_Download!BR$3:BR$30)</f>
        <v>0</v>
      </c>
      <c r="AU11">
        <f>_xlfn.XLOOKUP($D11,Prev_Month_Download!$I$3:$I$30,Prev_Month_Download!BS$3:BS$30)</f>
        <v>13</v>
      </c>
      <c r="AV11">
        <f>_xlfn.XLOOKUP($D11,Prev_Month_Download!$I$3:$I$30,Prev_Month_Download!BT$3:BT$30)</f>
        <v>0</v>
      </c>
      <c r="AW11">
        <f>_xlfn.XLOOKUP($D11,Prev_Month_Download!$I$3:$I$30,Prev_Month_Download!BU$3:BU$30)</f>
        <v>8</v>
      </c>
      <c r="AX11">
        <f>_xlfn.XLOOKUP($D11,Prev_Month_Download!$I$3:$I$30,Prev_Month_Download!BV$3:BV$30)</f>
        <v>0</v>
      </c>
      <c r="AY11">
        <f>_xlfn.XLOOKUP($D11,Prev_Month_Download!$I$3:$I$30,Prev_Month_Download!BW$3:BW$30)</f>
        <v>0</v>
      </c>
      <c r="AZ11">
        <f>_xlfn.XLOOKUP($D11,Prev_Month_Download!$I$3:$I$30,Prev_Month_Download!BX$3:BX$30)</f>
        <v>0</v>
      </c>
      <c r="BA11">
        <f>_xlfn.XLOOKUP($D11,Prev_Month_Download!$I$3:$I$30,Prev_Month_Download!BY$3:BY$30)</f>
        <v>8</v>
      </c>
      <c r="BB11">
        <f>_xlfn.XLOOKUP($D11,Prev_Month_Download!$I$3:$I$30,Prev_Month_Download!BZ$3:BZ$30)</f>
        <v>0</v>
      </c>
      <c r="BC11">
        <f>_xlfn.XLOOKUP($D11,Prev_Month_Download!$I$3:$I$30,Prev_Month_Download!CA$3:CA$30)</f>
        <v>8</v>
      </c>
      <c r="BD11">
        <f>_xlfn.XLOOKUP($D11,Prev_Month_Download!$I$3:$I$30,Prev_Month_Download!CB$3:CB$30)</f>
        <v>0</v>
      </c>
      <c r="BE11">
        <f>_xlfn.XLOOKUP($D11,Prev_Month_Download!$I$3:$I$30,Prev_Month_Download!CC$3:CC$30)</f>
        <v>0</v>
      </c>
      <c r="BF11">
        <f>_xlfn.XLOOKUP($D11,Prev_Month_Download!$I$3:$I$30,Prev_Month_Download!CD$3:CD$30)</f>
        <v>0</v>
      </c>
      <c r="BG11">
        <f>_xlfn.XLOOKUP($D11,Prev_Month_Download!$I$3:$I$30,Prev_Month_Download!CE$3:CE$30)</f>
        <v>8</v>
      </c>
      <c r="BH11">
        <f>_xlfn.XLOOKUP($D11,Prev_Month_Download!$I$3:$I$30,Prev_Month_Download!CF$3:CF$30)</f>
        <v>0</v>
      </c>
      <c r="BI11">
        <f>_xlfn.XLOOKUP($D11,Prev_Month_Download!$I$3:$I$30,Prev_Month_Download!CG$3:CG$30)</f>
        <v>27</v>
      </c>
      <c r="BJ11">
        <f>_xlfn.XLOOKUP($D11,Prev_Month_Download!$I$3:$I$30,Prev_Month_Download!CH$3:CH$30)</f>
        <v>0</v>
      </c>
      <c r="BK11">
        <f>_xlfn.XLOOKUP($D11,Prev_Month_Download!$I$3:$I$30,Prev_Month_Download!CI$3:CI$30)</f>
        <v>0</v>
      </c>
      <c r="BL11">
        <f>_xlfn.XLOOKUP($D11,Prev_Month_Download!$I$3:$I$30,Prev_Month_Download!CJ$3:CJ$30)</f>
        <v>0</v>
      </c>
      <c r="BM11">
        <f>_xlfn.XLOOKUP($D11,Prev_Month_Download!$I$3:$I$30,Prev_Month_Download!CK$3:CK$30)</f>
        <v>27</v>
      </c>
      <c r="BN11">
        <f>_xlfn.XLOOKUP($D11,Prev_Month_Download!$I$3:$I$30,Prev_Month_Download!CL$3:CL$30)</f>
        <v>0</v>
      </c>
      <c r="BO11">
        <f>_xlfn.XLOOKUP($D11,Prev_Month_Download!$I$3:$I$30,Prev_Month_Download!CM$3:CM$30)</f>
        <v>13</v>
      </c>
      <c r="BP11">
        <f>_xlfn.XLOOKUP($D11,Prev_Month_Download!$I$3:$I$30,Prev_Month_Download!CN$3:CN$30)</f>
        <v>0</v>
      </c>
      <c r="BQ11">
        <f>_xlfn.XLOOKUP($D11,Prev_Month_Download!$I$3:$I$30,Prev_Month_Download!CO$3:CO$30)</f>
        <v>0</v>
      </c>
      <c r="BR11">
        <f>_xlfn.XLOOKUP($D11,Prev_Month_Download!$I$3:$I$30,Prev_Month_Download!CP$3:CP$30)</f>
        <v>0</v>
      </c>
      <c r="BS11">
        <f>_xlfn.XLOOKUP($D11,Prev_Month_Download!$I$3:$I$30,Prev_Month_Download!CQ$3:CQ$30)</f>
        <v>13</v>
      </c>
      <c r="BT11">
        <f>_xlfn.XLOOKUP($D11,Prev_Month_Download!$I$3:$I$30,Prev_Month_Download!CR$3:CR$30)</f>
        <v>0</v>
      </c>
      <c r="BU11">
        <f>_xlfn.XLOOKUP($D11,Prev_Month_Download!$I$3:$I$30,Prev_Month_Download!CS$3:CS$30)</f>
        <v>2</v>
      </c>
      <c r="BV11">
        <f>_xlfn.XLOOKUP($D11,Prev_Month_Download!$I$3:$I$30,Prev_Month_Download!CT$3:CT$30)</f>
        <v>5</v>
      </c>
      <c r="BW11">
        <f>_xlfn.XLOOKUP($D11,Prev_Month_Download!$I$3:$I$30,Prev_Month_Download!CU$3:CU$30)</f>
        <v>1</v>
      </c>
      <c r="BX11">
        <f>_xlfn.XLOOKUP($D11,Prev_Month_Download!$I$3:$I$30,Prev_Month_Download!CV$3:CV$30)</f>
        <v>7</v>
      </c>
      <c r="BY11">
        <f>_xlfn.XLOOKUP($D11,Prev_Month_Download!$I$3:$I$30,Prev_Month_Download!CW$3:CW$30)</f>
        <v>3</v>
      </c>
      <c r="BZ11">
        <f>_xlfn.XLOOKUP($D11,Prev_Month_Download!$I$3:$I$30,Prev_Month_Download!CX$3:CX$30)</f>
        <v>2</v>
      </c>
      <c r="CA11">
        <f>_xlfn.XLOOKUP($D11,Prev_Month_Download!$I$3:$I$30,Prev_Month_Download!CY$3:CY$30)</f>
        <v>0</v>
      </c>
      <c r="CB11">
        <f>_xlfn.XLOOKUP($D11,Prev_Month_Download!$I$3:$I$30,Prev_Month_Download!CZ$3:CZ$30)</f>
        <v>4</v>
      </c>
      <c r="CC11">
        <f>_xlfn.XLOOKUP($D11,Prev_Month_Download!$I$3:$I$30,Prev_Month_Download!DA$3:DA$30)</f>
        <v>1</v>
      </c>
      <c r="CD11">
        <f>_xlfn.XLOOKUP($D11,Prev_Month_Download!$I$3:$I$30,Prev_Month_Download!DB$3:DB$30)</f>
        <v>0</v>
      </c>
      <c r="CE11">
        <f>_xlfn.XLOOKUP($D11,Prev_Month_Download!$I$3:$I$30,Prev_Month_Download!DC$3:DC$30)</f>
        <v>6</v>
      </c>
      <c r="CF11">
        <f>_xlfn.XLOOKUP($D11,Prev_Month_Download!$I$3:$I$30,Prev_Month_Download!DD$3:DD$30)</f>
        <v>1</v>
      </c>
      <c r="CG11" s="23" t="str">
        <f>_xlfn.XLOOKUP($D11,Prev_Month_Download!$I$3:$I$30,Prev_Month_Download!AI$3:AI$30)</f>
        <v>Yes</v>
      </c>
      <c r="CH11" s="23" t="str">
        <f>_xlfn.XLOOKUP($D11,Prev_Month_Download!$I$3:$I$30,Prev_Month_Download!AJ$3:AJ$30)</f>
        <v>Yes</v>
      </c>
      <c r="CI11" s="23" t="str">
        <f>_xlfn.XLOOKUP($D11,Prev_Month_Download!$I$3:$I$30,Prev_Month_Download!AK$3:AK$30)</f>
        <v>Yes</v>
      </c>
      <c r="CJ11" s="23">
        <f ca="1">_xlfn.XLOOKUP($D11,Prev_Month_Download!$I$3:$I$30,Prev_Month_Download!AL$3:AL$30)</f>
        <v>19</v>
      </c>
      <c r="CK11" s="23" t="str">
        <f>_xlfn.XLOOKUP($D11,Prev_Month_Download!$I$3:$I$30,Prev_Month_Download!AM$3:AM$30)</f>
        <v>No</v>
      </c>
      <c r="CL11" s="23" t="str">
        <f>_xlfn.XLOOKUP($D11,Prev_Month_Download!$I$3:$I$30,Prev_Month_Download!AN$3:AN$30)</f>
        <v>Convergence</v>
      </c>
      <c r="CM11" s="23" t="str">
        <f>_xlfn.XLOOKUP($D11,Prev_Month_Download!$I$3:$I$30,Prev_Month_Download!AO$3:AO$30)</f>
        <v>No</v>
      </c>
      <c r="CN11" s="23" t="str">
        <f>_xlfn.XLOOKUP($D11,Prev_Month_Download!$I$3:$I$30,Prev_Month_Download!AP$3:AP$30)</f>
        <v>No</v>
      </c>
      <c r="CO11" s="23">
        <f>_xlfn.XLOOKUP($D11,Prev_Month_Download!$I$3:$I$30,Prev_Month_Download!AQ$3:AQ$30)</f>
        <v>0</v>
      </c>
      <c r="CP11" s="23">
        <f>_xlfn.XLOOKUP($D11,Prev_Month_Download!$I$3:$I$30,Prev_Month_Download!AR$3:AR$30)</f>
        <v>0</v>
      </c>
      <c r="CQ11" s="23" t="str">
        <f>_xlfn.XLOOKUP($D11,Prev_Month_Download!$I$3:$I$30,Prev_Month_Download!AS$3:AS$30)</f>
        <v>Yes</v>
      </c>
      <c r="CR11" s="23">
        <f ca="1">_xlfn.XLOOKUP($D11,Prev_Month_Download!$I$3:$I$30,Prev_Month_Download!AT$3:AT$30)</f>
        <v>12</v>
      </c>
      <c r="CS11" s="23">
        <f>_xlfn.XLOOKUP($D11,Prev_Month_Download!$I$3:$I$30,Prev_Month_Download!AU$3:AU$30)</f>
        <v>40</v>
      </c>
      <c r="CT11" s="23">
        <f>_xlfn.XLOOKUP($D11,Prev_Month_Download!$I$3:$I$30,Prev_Month_Download!AV$3:AV$30)</f>
        <v>0</v>
      </c>
    </row>
    <row r="12" spans="1:98" x14ac:dyDescent="0.2">
      <c r="A12" s="18">
        <v>31</v>
      </c>
      <c r="B12" s="14">
        <v>67</v>
      </c>
      <c r="C12" s="18" t="s">
        <v>75</v>
      </c>
      <c r="D12" s="18">
        <v>10236210319</v>
      </c>
      <c r="E12" s="18">
        <v>3</v>
      </c>
      <c r="F12" s="18" t="s">
        <v>86</v>
      </c>
      <c r="G12" s="18" t="s">
        <v>38</v>
      </c>
      <c r="H12" s="18" t="s">
        <v>39</v>
      </c>
      <c r="I12" s="18" t="s">
        <v>40</v>
      </c>
      <c r="J12" s="18" t="s">
        <v>41</v>
      </c>
      <c r="K12" s="9">
        <f>_xlfn.XLOOKUP($D12,Prev_Month_Download!$I$3:$I$30,Prev_Month_Download!U$3:U$30)</f>
        <v>13</v>
      </c>
      <c r="L12" s="9">
        <f>_xlfn.XLOOKUP($D12,Prev_Month_Download!$I$3:$I$30,Prev_Month_Download!V$3:V$30)</f>
        <v>63</v>
      </c>
      <c r="M12" s="9">
        <f>_xlfn.XLOOKUP($D12,Prev_Month_Download!$I$3:$I$30,Prev_Month_Download!W$3:W$30)</f>
        <v>92</v>
      </c>
      <c r="N12" s="9">
        <f>_xlfn.XLOOKUP($D12,Prev_Month_Download!$I$3:$I$30,Prev_Month_Download!X$3:X$30)</f>
        <v>10</v>
      </c>
      <c r="O12" s="9">
        <f>_xlfn.XLOOKUP($D12,Prev_Month_Download!$I$3:$I$30,Prev_Month_Download!Y$3:Y$30)</f>
        <v>13</v>
      </c>
      <c r="P12" s="9">
        <f>_xlfn.XLOOKUP($D12,Prev_Month_Download!$I$3:$I$30,Prev_Month_Download!Z$3:Z$30)</f>
        <v>25</v>
      </c>
      <c r="Q12" s="9">
        <f>_xlfn.XLOOKUP($D12,Prev_Month_Download!$I$3:$I$30,Prev_Month_Download!AA$3:AA$30)</f>
        <v>0</v>
      </c>
      <c r="R12" s="9">
        <f>_xlfn.XLOOKUP($D12,Prev_Month_Download!$I$3:$I$30,Prev_Month_Download!AB$3:AB$30)</f>
        <v>0</v>
      </c>
      <c r="S12" s="9">
        <f>_xlfn.XLOOKUP($D12,Prev_Month_Download!$I$3:$I$30,Prev_Month_Download!AC$3:AC$30)</f>
        <v>25</v>
      </c>
      <c r="T12" s="9">
        <f>_xlfn.XLOOKUP($D12,Prev_Month_Download!$I$3:$I$30,Prev_Month_Download!AD$3:AD$30)</f>
        <v>0</v>
      </c>
      <c r="U12" s="11" t="s">
        <v>43</v>
      </c>
      <c r="V12" s="11" t="s">
        <v>42</v>
      </c>
      <c r="W12" s="11" t="s">
        <v>45</v>
      </c>
      <c r="X12" s="11" t="s">
        <v>43</v>
      </c>
      <c r="Y12">
        <f>_xlfn.XLOOKUP($D12,Prev_Month_Download!$I$3:$I$30,Prev_Month_Download!AW$3:AW$30)</f>
        <v>8</v>
      </c>
      <c r="Z12">
        <f>_xlfn.XLOOKUP($D12,Prev_Month_Download!$I$3:$I$30,Prev_Month_Download!AX$3:AX$30)</f>
        <v>0</v>
      </c>
      <c r="AA12">
        <f>_xlfn.XLOOKUP($D12,Prev_Month_Download!$I$3:$I$30,Prev_Month_Download!AY$3:AY$30)</f>
        <v>0</v>
      </c>
      <c r="AB12">
        <f>_xlfn.XLOOKUP($D12,Prev_Month_Download!$I$3:$I$30,Prev_Month_Download!AZ$3:AZ$30)</f>
        <v>10</v>
      </c>
      <c r="AC12">
        <f>_xlfn.XLOOKUP($D12,Prev_Month_Download!$I$3:$I$30,Prev_Month_Download!BA$3:BA$30)</f>
        <v>18</v>
      </c>
      <c r="AD12">
        <f>_xlfn.XLOOKUP($D12,Prev_Month_Download!$I$3:$I$30,Prev_Month_Download!BB$3:BB$30)</f>
        <v>18</v>
      </c>
      <c r="AE12">
        <f>_xlfn.XLOOKUP($D12,Prev_Month_Download!$I$3:$I$30,Prev_Month_Download!BC$3:BC$30)</f>
        <v>2</v>
      </c>
      <c r="AF12">
        <f>_xlfn.XLOOKUP($D12,Prev_Month_Download!$I$3:$I$30,Prev_Month_Download!BD$3:BD$30)</f>
        <v>0</v>
      </c>
      <c r="AG12">
        <f>_xlfn.XLOOKUP($D12,Prev_Month_Download!$I$3:$I$30,Prev_Month_Download!BE$3:BE$30)</f>
        <v>0</v>
      </c>
      <c r="AH12">
        <f>_xlfn.XLOOKUP($D12,Prev_Month_Download!$I$3:$I$30,Prev_Month_Download!BF$3:BF$30)</f>
        <v>20</v>
      </c>
      <c r="AI12">
        <f>_xlfn.XLOOKUP($D12,Prev_Month_Download!$I$3:$I$30,Prev_Month_Download!BG$3:BG$30)</f>
        <v>22</v>
      </c>
      <c r="AJ12">
        <f>_xlfn.XLOOKUP($D12,Prev_Month_Download!$I$3:$I$30,Prev_Month_Download!BH$3:BH$30)</f>
        <v>22</v>
      </c>
      <c r="AK12">
        <f>_xlfn.XLOOKUP($D12,Prev_Month_Download!$I$3:$I$30,Prev_Month_Download!BI$3:BI$30)</f>
        <v>3</v>
      </c>
      <c r="AL12">
        <f>_xlfn.XLOOKUP($D12,Prev_Month_Download!$I$3:$I$30,Prev_Month_Download!BJ$3:BJ$30)</f>
        <v>0</v>
      </c>
      <c r="AM12">
        <f>_xlfn.XLOOKUP($D12,Prev_Month_Download!$I$3:$I$30,Prev_Month_Download!BK$3:BK$30)</f>
        <v>0</v>
      </c>
      <c r="AN12">
        <f>_xlfn.XLOOKUP($D12,Prev_Month_Download!$I$3:$I$30,Prev_Month_Download!BL$3:BL$30)</f>
        <v>20</v>
      </c>
      <c r="AO12">
        <f>_xlfn.XLOOKUP($D12,Prev_Month_Download!$I$3:$I$30,Prev_Month_Download!BM$3:BM$30)</f>
        <v>23</v>
      </c>
      <c r="AP12">
        <f>_xlfn.XLOOKUP($D12,Prev_Month_Download!$I$3:$I$30,Prev_Month_Download!BN$3:BN$30)</f>
        <v>23</v>
      </c>
      <c r="AQ12">
        <f>_xlfn.XLOOKUP($D12,Prev_Month_Download!$I$3:$I$30,Prev_Month_Download!BO$3:BO$30)</f>
        <v>7</v>
      </c>
      <c r="AR12">
        <f>_xlfn.XLOOKUP($D12,Prev_Month_Download!$I$3:$I$30,Prev_Month_Download!BP$3:BP$30)</f>
        <v>0</v>
      </c>
      <c r="AS12">
        <f>_xlfn.XLOOKUP($D12,Prev_Month_Download!$I$3:$I$30,Prev_Month_Download!BQ$3:BQ$30)</f>
        <v>0</v>
      </c>
      <c r="AT12">
        <f>_xlfn.XLOOKUP($D12,Prev_Month_Download!$I$3:$I$30,Prev_Month_Download!BR$3:BR$30)</f>
        <v>10</v>
      </c>
      <c r="AU12">
        <f>_xlfn.XLOOKUP($D12,Prev_Month_Download!$I$3:$I$30,Prev_Month_Download!BS$3:BS$30)</f>
        <v>17</v>
      </c>
      <c r="AV12">
        <f>_xlfn.XLOOKUP($D12,Prev_Month_Download!$I$3:$I$30,Prev_Month_Download!BT$3:BT$30)</f>
        <v>17</v>
      </c>
      <c r="AW12">
        <f>_xlfn.XLOOKUP($D12,Prev_Month_Download!$I$3:$I$30,Prev_Month_Download!BU$3:BU$30)</f>
        <v>3</v>
      </c>
      <c r="AX12">
        <f>_xlfn.XLOOKUP($D12,Prev_Month_Download!$I$3:$I$30,Prev_Month_Download!BV$3:BV$30)</f>
        <v>0</v>
      </c>
      <c r="AY12">
        <f>_xlfn.XLOOKUP($D12,Prev_Month_Download!$I$3:$I$30,Prev_Month_Download!BW$3:BW$30)</f>
        <v>0</v>
      </c>
      <c r="AZ12">
        <f>_xlfn.XLOOKUP($D12,Prev_Month_Download!$I$3:$I$30,Prev_Month_Download!BX$3:BX$30)</f>
        <v>5</v>
      </c>
      <c r="BA12">
        <f>_xlfn.XLOOKUP($D12,Prev_Month_Download!$I$3:$I$30,Prev_Month_Download!BY$3:BY$30)</f>
        <v>8</v>
      </c>
      <c r="BB12">
        <f>_xlfn.XLOOKUP($D12,Prev_Month_Download!$I$3:$I$30,Prev_Month_Download!BZ$3:BZ$30)</f>
        <v>8</v>
      </c>
      <c r="BC12">
        <f>_xlfn.XLOOKUP($D12,Prev_Month_Download!$I$3:$I$30,Prev_Month_Download!CA$3:CA$30)</f>
        <v>6</v>
      </c>
      <c r="BD12">
        <f>_xlfn.XLOOKUP($D12,Prev_Month_Download!$I$3:$I$30,Prev_Month_Download!CB$3:CB$30)</f>
        <v>0</v>
      </c>
      <c r="BE12">
        <f>_xlfn.XLOOKUP($D12,Prev_Month_Download!$I$3:$I$30,Prev_Month_Download!CC$3:CC$30)</f>
        <v>0</v>
      </c>
      <c r="BF12">
        <f>_xlfn.XLOOKUP($D12,Prev_Month_Download!$I$3:$I$30,Prev_Month_Download!CD$3:CD$30)</f>
        <v>2</v>
      </c>
      <c r="BG12">
        <f>_xlfn.XLOOKUP($D12,Prev_Month_Download!$I$3:$I$30,Prev_Month_Download!CE$3:CE$30)</f>
        <v>8</v>
      </c>
      <c r="BH12">
        <f>_xlfn.XLOOKUP($D12,Prev_Month_Download!$I$3:$I$30,Prev_Month_Download!CF$3:CF$30)</f>
        <v>8</v>
      </c>
      <c r="BI12">
        <f>_xlfn.XLOOKUP($D12,Prev_Month_Download!$I$3:$I$30,Prev_Month_Download!CG$3:CG$30)</f>
        <v>3</v>
      </c>
      <c r="BJ12">
        <f>_xlfn.XLOOKUP($D12,Prev_Month_Download!$I$3:$I$30,Prev_Month_Download!CH$3:CH$30)</f>
        <v>0</v>
      </c>
      <c r="BK12">
        <f>_xlfn.XLOOKUP($D12,Prev_Month_Download!$I$3:$I$30,Prev_Month_Download!CI$3:CI$30)</f>
        <v>0</v>
      </c>
      <c r="BL12">
        <f>_xlfn.XLOOKUP($D12,Prev_Month_Download!$I$3:$I$30,Prev_Month_Download!CJ$3:CJ$30)</f>
        <v>20</v>
      </c>
      <c r="BM12">
        <f>_xlfn.XLOOKUP($D12,Prev_Month_Download!$I$3:$I$30,Prev_Month_Download!CK$3:CK$30)</f>
        <v>23</v>
      </c>
      <c r="BN12">
        <f>_xlfn.XLOOKUP($D12,Prev_Month_Download!$I$3:$I$30,Prev_Month_Download!CL$3:CL$30)</f>
        <v>23</v>
      </c>
      <c r="BO12">
        <f>_xlfn.XLOOKUP($D12,Prev_Month_Download!$I$3:$I$30,Prev_Month_Download!CM$3:CM$30)</f>
        <v>7</v>
      </c>
      <c r="BP12">
        <f>_xlfn.XLOOKUP($D12,Prev_Month_Download!$I$3:$I$30,Prev_Month_Download!CN$3:CN$30)</f>
        <v>0</v>
      </c>
      <c r="BQ12">
        <f>_xlfn.XLOOKUP($D12,Prev_Month_Download!$I$3:$I$30,Prev_Month_Download!CO$3:CO$30)</f>
        <v>0</v>
      </c>
      <c r="BR12">
        <f>_xlfn.XLOOKUP($D12,Prev_Month_Download!$I$3:$I$30,Prev_Month_Download!CP$3:CP$30)</f>
        <v>10</v>
      </c>
      <c r="BS12">
        <f>_xlfn.XLOOKUP($D12,Prev_Month_Download!$I$3:$I$30,Prev_Month_Download!CQ$3:CQ$30)</f>
        <v>17</v>
      </c>
      <c r="BT12">
        <f>_xlfn.XLOOKUP($D12,Prev_Month_Download!$I$3:$I$30,Prev_Month_Download!CR$3:CR$30)</f>
        <v>17</v>
      </c>
      <c r="BU12">
        <f>_xlfn.XLOOKUP($D12,Prev_Month_Download!$I$3:$I$30,Prev_Month_Download!CS$3:CS$30)</f>
        <v>4</v>
      </c>
      <c r="BV12">
        <f>_xlfn.XLOOKUP($D12,Prev_Month_Download!$I$3:$I$30,Prev_Month_Download!CT$3:CT$30)</f>
        <v>3</v>
      </c>
      <c r="BW12">
        <f>_xlfn.XLOOKUP($D12,Prev_Month_Download!$I$3:$I$30,Prev_Month_Download!CU$3:CU$30)</f>
        <v>2</v>
      </c>
      <c r="BX12">
        <f>_xlfn.XLOOKUP($D12,Prev_Month_Download!$I$3:$I$30,Prev_Month_Download!CV$3:CV$30)</f>
        <v>5</v>
      </c>
      <c r="BY12">
        <f>_xlfn.XLOOKUP($D12,Prev_Month_Download!$I$3:$I$30,Prev_Month_Download!CW$3:CW$30)</f>
        <v>9</v>
      </c>
      <c r="BZ12">
        <f>_xlfn.XLOOKUP($D12,Prev_Month_Download!$I$3:$I$30,Prev_Month_Download!CX$3:CX$30)</f>
        <v>1</v>
      </c>
      <c r="CA12">
        <f>_xlfn.XLOOKUP($D12,Prev_Month_Download!$I$3:$I$30,Prev_Month_Download!CY$3:CY$30)</f>
        <v>9</v>
      </c>
      <c r="CB12">
        <f>_xlfn.XLOOKUP($D12,Prev_Month_Download!$I$3:$I$30,Prev_Month_Download!CZ$3:CZ$30)</f>
        <v>1</v>
      </c>
      <c r="CC12">
        <f>_xlfn.XLOOKUP($D12,Prev_Month_Download!$I$3:$I$30,Prev_Month_Download!DA$3:DA$30)</f>
        <v>0</v>
      </c>
      <c r="CD12">
        <f>_xlfn.XLOOKUP($D12,Prev_Month_Download!$I$3:$I$30,Prev_Month_Download!DB$3:DB$30)</f>
        <v>0</v>
      </c>
      <c r="CE12">
        <f>_xlfn.XLOOKUP($D12,Prev_Month_Download!$I$3:$I$30,Prev_Month_Download!DC$3:DC$30)</f>
        <v>3</v>
      </c>
      <c r="CF12">
        <f>_xlfn.XLOOKUP($D12,Prev_Month_Download!$I$3:$I$30,Prev_Month_Download!DD$3:DD$30)</f>
        <v>0</v>
      </c>
      <c r="CG12" s="23" t="str">
        <f>_xlfn.XLOOKUP($D12,Prev_Month_Download!$I$3:$I$30,Prev_Month_Download!AI$3:AI$30)</f>
        <v>Yes</v>
      </c>
      <c r="CH12" s="23" t="str">
        <f>_xlfn.XLOOKUP($D12,Prev_Month_Download!$I$3:$I$30,Prev_Month_Download!AJ$3:AJ$30)</f>
        <v>Yes</v>
      </c>
      <c r="CI12" s="23" t="str">
        <f>_xlfn.XLOOKUP($D12,Prev_Month_Download!$I$3:$I$30,Prev_Month_Download!AK$3:AK$30)</f>
        <v>Yes</v>
      </c>
      <c r="CJ12" s="23">
        <f ca="1">_xlfn.XLOOKUP($D12,Prev_Month_Download!$I$3:$I$30,Prev_Month_Download!AL$3:AL$30)</f>
        <v>18</v>
      </c>
      <c r="CK12" s="23" t="str">
        <f>_xlfn.XLOOKUP($D12,Prev_Month_Download!$I$3:$I$30,Prev_Month_Download!AM$3:AM$30)</f>
        <v>No</v>
      </c>
      <c r="CL12" s="23" t="str">
        <f>_xlfn.XLOOKUP($D12,Prev_Month_Download!$I$3:$I$30,Prev_Month_Download!AN$3:AN$30)</f>
        <v>Convergence</v>
      </c>
      <c r="CM12" s="23" t="str">
        <f>_xlfn.XLOOKUP($D12,Prev_Month_Download!$I$3:$I$30,Prev_Month_Download!AO$3:AO$30)</f>
        <v>No</v>
      </c>
      <c r="CN12" s="23" t="str">
        <f>_xlfn.XLOOKUP($D12,Prev_Month_Download!$I$3:$I$30,Prev_Month_Download!AP$3:AP$30)</f>
        <v>No</v>
      </c>
      <c r="CO12" s="23">
        <f>_xlfn.XLOOKUP($D12,Prev_Month_Download!$I$3:$I$30,Prev_Month_Download!AQ$3:AQ$30)</f>
        <v>0</v>
      </c>
      <c r="CP12" s="23">
        <f>_xlfn.XLOOKUP($D12,Prev_Month_Download!$I$3:$I$30,Prev_Month_Download!AR$3:AR$30)</f>
        <v>0</v>
      </c>
      <c r="CQ12" s="23" t="str">
        <f>_xlfn.XLOOKUP($D12,Prev_Month_Download!$I$3:$I$30,Prev_Month_Download!AS$3:AS$30)</f>
        <v>Yes</v>
      </c>
      <c r="CR12" s="23">
        <f ca="1">_xlfn.XLOOKUP($D12,Prev_Month_Download!$I$3:$I$30,Prev_Month_Download!AT$3:AT$30)</f>
        <v>10</v>
      </c>
      <c r="CS12" s="23">
        <f>_xlfn.XLOOKUP($D12,Prev_Month_Download!$I$3:$I$30,Prev_Month_Download!AU$3:AU$30)</f>
        <v>40</v>
      </c>
      <c r="CT12" s="23">
        <f>_xlfn.XLOOKUP($D12,Prev_Month_Download!$I$3:$I$30,Prev_Month_Download!AV$3:AV$30)</f>
        <v>0</v>
      </c>
    </row>
    <row r="13" spans="1:98" x14ac:dyDescent="0.2">
      <c r="A13" s="18">
        <v>101</v>
      </c>
      <c r="B13" s="24">
        <v>113</v>
      </c>
      <c r="C13" s="18" t="s">
        <v>179</v>
      </c>
      <c r="D13" s="18">
        <v>10236210333</v>
      </c>
      <c r="E13" s="18">
        <v>3</v>
      </c>
      <c r="F13" s="18" t="s">
        <v>86</v>
      </c>
      <c r="G13" s="18" t="s">
        <v>38</v>
      </c>
      <c r="H13" s="18" t="s">
        <v>39</v>
      </c>
      <c r="I13" s="18" t="s">
        <v>40</v>
      </c>
      <c r="J13" s="18" t="s">
        <v>47</v>
      </c>
      <c r="K13" s="9">
        <f>_xlfn.XLOOKUP($D13,Prev_Month_Download!$I$3:$I$30,Prev_Month_Download!U$3:U$30)</f>
        <v>11</v>
      </c>
      <c r="L13" s="9">
        <f>_xlfn.XLOOKUP($D13,Prev_Month_Download!$I$3:$I$30,Prev_Month_Download!V$3:V$30)</f>
        <v>68</v>
      </c>
      <c r="M13" s="9">
        <f>_xlfn.XLOOKUP($D13,Prev_Month_Download!$I$3:$I$30,Prev_Month_Download!W$3:W$30)</f>
        <v>82</v>
      </c>
      <c r="N13" s="9">
        <f>_xlfn.XLOOKUP($D13,Prev_Month_Download!$I$3:$I$30,Prev_Month_Download!X$3:X$30)</f>
        <v>11</v>
      </c>
      <c r="O13" s="9">
        <f>_xlfn.XLOOKUP($D13,Prev_Month_Download!$I$3:$I$30,Prev_Month_Download!Y$3:Y$30)</f>
        <v>11</v>
      </c>
      <c r="P13" s="9">
        <f>_xlfn.XLOOKUP($D13,Prev_Month_Download!$I$3:$I$30,Prev_Month_Download!Z$3:Z$30)</f>
        <v>25</v>
      </c>
      <c r="Q13" s="9">
        <f>_xlfn.XLOOKUP($D13,Prev_Month_Download!$I$3:$I$30,Prev_Month_Download!AA$3:AA$30)</f>
        <v>0</v>
      </c>
      <c r="R13" s="9">
        <f>_xlfn.XLOOKUP($D13,Prev_Month_Download!$I$3:$I$30,Prev_Month_Download!AB$3:AB$30)</f>
        <v>0</v>
      </c>
      <c r="S13" s="9">
        <f>_xlfn.XLOOKUP($D13,Prev_Month_Download!$I$3:$I$30,Prev_Month_Download!AC$3:AC$30)</f>
        <v>25</v>
      </c>
      <c r="T13" s="9">
        <f>_xlfn.XLOOKUP($D13,Prev_Month_Download!$I$3:$I$30,Prev_Month_Download!AD$3:AD$30)</f>
        <v>0</v>
      </c>
      <c r="U13" s="11" t="s">
        <v>43</v>
      </c>
      <c r="V13" s="11" t="s">
        <v>43</v>
      </c>
      <c r="W13" s="11" t="s">
        <v>198</v>
      </c>
      <c r="X13" s="11" t="s">
        <v>42</v>
      </c>
      <c r="Y13">
        <f>_xlfn.XLOOKUP($D13,Prev_Month_Download!$I$3:$I$30,Prev_Month_Download!AW$3:AW$30)</f>
        <v>10</v>
      </c>
      <c r="Z13">
        <f>_xlfn.XLOOKUP($D13,Prev_Month_Download!$I$3:$I$30,Prev_Month_Download!AX$3:AX$30)</f>
        <v>0</v>
      </c>
      <c r="AA13">
        <f>_xlfn.XLOOKUP($D13,Prev_Month_Download!$I$3:$I$30,Prev_Month_Download!AY$3:AY$30)</f>
        <v>13</v>
      </c>
      <c r="AB13">
        <f>_xlfn.XLOOKUP($D13,Prev_Month_Download!$I$3:$I$30,Prev_Month_Download!AZ$3:AZ$30)</f>
        <v>0</v>
      </c>
      <c r="AC13">
        <f>_xlfn.XLOOKUP($D13,Prev_Month_Download!$I$3:$I$30,Prev_Month_Download!BA$3:BA$30)</f>
        <v>23</v>
      </c>
      <c r="AD13">
        <f>_xlfn.XLOOKUP($D13,Prev_Month_Download!$I$3:$I$30,Prev_Month_Download!BB$3:BB$30)</f>
        <v>0</v>
      </c>
      <c r="AE13">
        <f>_xlfn.XLOOKUP($D13,Prev_Month_Download!$I$3:$I$30,Prev_Month_Download!BC$3:BC$30)</f>
        <v>10</v>
      </c>
      <c r="AF13">
        <f>_xlfn.XLOOKUP($D13,Prev_Month_Download!$I$3:$I$30,Prev_Month_Download!BD$3:BD$30)</f>
        <v>0</v>
      </c>
      <c r="AG13">
        <f>_xlfn.XLOOKUP($D13,Prev_Month_Download!$I$3:$I$30,Prev_Month_Download!BE$3:BE$30)</f>
        <v>7</v>
      </c>
      <c r="AH13">
        <f>_xlfn.XLOOKUP($D13,Prev_Month_Download!$I$3:$I$30,Prev_Month_Download!BF$3:BF$30)</f>
        <v>0</v>
      </c>
      <c r="AI13">
        <f>_xlfn.XLOOKUP($D13,Prev_Month_Download!$I$3:$I$30,Prev_Month_Download!BG$3:BG$30)</f>
        <v>17</v>
      </c>
      <c r="AJ13">
        <f>_xlfn.XLOOKUP($D13,Prev_Month_Download!$I$3:$I$30,Prev_Month_Download!BH$3:BH$30)</f>
        <v>0</v>
      </c>
      <c r="AK13">
        <f>_xlfn.XLOOKUP($D13,Prev_Month_Download!$I$3:$I$30,Prev_Month_Download!BI$3:BI$30)</f>
        <v>6</v>
      </c>
      <c r="AL13">
        <f>_xlfn.XLOOKUP($D13,Prev_Month_Download!$I$3:$I$30,Prev_Month_Download!BJ$3:BJ$30)</f>
        <v>0</v>
      </c>
      <c r="AM13">
        <f>_xlfn.XLOOKUP($D13,Prev_Month_Download!$I$3:$I$30,Prev_Month_Download!BK$3:BK$30)</f>
        <v>12</v>
      </c>
      <c r="AN13">
        <f>_xlfn.XLOOKUP($D13,Prev_Month_Download!$I$3:$I$30,Prev_Month_Download!BL$3:BL$30)</f>
        <v>0</v>
      </c>
      <c r="AO13">
        <f>_xlfn.XLOOKUP($D13,Prev_Month_Download!$I$3:$I$30,Prev_Month_Download!BM$3:BM$30)</f>
        <v>18</v>
      </c>
      <c r="AP13">
        <f>_xlfn.XLOOKUP($D13,Prev_Month_Download!$I$3:$I$30,Prev_Month_Download!BN$3:BN$30)</f>
        <v>0</v>
      </c>
      <c r="AQ13">
        <f>_xlfn.XLOOKUP($D13,Prev_Month_Download!$I$3:$I$30,Prev_Month_Download!BO$3:BO$30)</f>
        <v>14</v>
      </c>
      <c r="AR13">
        <f>_xlfn.XLOOKUP($D13,Prev_Month_Download!$I$3:$I$30,Prev_Month_Download!BP$3:BP$30)</f>
        <v>0</v>
      </c>
      <c r="AS13">
        <f>_xlfn.XLOOKUP($D13,Prev_Month_Download!$I$3:$I$30,Prev_Month_Download!BQ$3:BQ$30)</f>
        <v>8</v>
      </c>
      <c r="AT13">
        <f>_xlfn.XLOOKUP($D13,Prev_Month_Download!$I$3:$I$30,Prev_Month_Download!BR$3:BR$30)</f>
        <v>0</v>
      </c>
      <c r="AU13">
        <f>_xlfn.XLOOKUP($D13,Prev_Month_Download!$I$3:$I$30,Prev_Month_Download!BS$3:BS$30)</f>
        <v>22</v>
      </c>
      <c r="AV13">
        <f>_xlfn.XLOOKUP($D13,Prev_Month_Download!$I$3:$I$30,Prev_Month_Download!BT$3:BT$30)</f>
        <v>0</v>
      </c>
      <c r="AW13">
        <f>_xlfn.XLOOKUP($D13,Prev_Month_Download!$I$3:$I$30,Prev_Month_Download!BU$3:BU$30)</f>
        <v>4</v>
      </c>
      <c r="AX13">
        <f>_xlfn.XLOOKUP($D13,Prev_Month_Download!$I$3:$I$30,Prev_Month_Download!BV$3:BV$30)</f>
        <v>0</v>
      </c>
      <c r="AY13">
        <f>_xlfn.XLOOKUP($D13,Prev_Month_Download!$I$3:$I$30,Prev_Month_Download!BW$3:BW$30)</f>
        <v>4</v>
      </c>
      <c r="AZ13">
        <f>_xlfn.XLOOKUP($D13,Prev_Month_Download!$I$3:$I$30,Prev_Month_Download!BX$3:BX$30)</f>
        <v>0</v>
      </c>
      <c r="BA13">
        <f>_xlfn.XLOOKUP($D13,Prev_Month_Download!$I$3:$I$30,Prev_Month_Download!BY$3:BY$30)</f>
        <v>8</v>
      </c>
      <c r="BB13">
        <f>_xlfn.XLOOKUP($D13,Prev_Month_Download!$I$3:$I$30,Prev_Month_Download!BZ$3:BZ$30)</f>
        <v>0</v>
      </c>
      <c r="BC13">
        <f>_xlfn.XLOOKUP($D13,Prev_Month_Download!$I$3:$I$30,Prev_Month_Download!CA$3:CA$30)</f>
        <v>0</v>
      </c>
      <c r="BD13">
        <f>_xlfn.XLOOKUP($D13,Prev_Month_Download!$I$3:$I$30,Prev_Month_Download!CB$3:CB$30)</f>
        <v>0</v>
      </c>
      <c r="BE13">
        <f>_xlfn.XLOOKUP($D13,Prev_Month_Download!$I$3:$I$30,Prev_Month_Download!CC$3:CC$30)</f>
        <v>8</v>
      </c>
      <c r="BF13">
        <f>_xlfn.XLOOKUP($D13,Prev_Month_Download!$I$3:$I$30,Prev_Month_Download!CD$3:CD$30)</f>
        <v>0</v>
      </c>
      <c r="BG13">
        <f>_xlfn.XLOOKUP($D13,Prev_Month_Download!$I$3:$I$30,Prev_Month_Download!CE$3:CE$30)</f>
        <v>8</v>
      </c>
      <c r="BH13">
        <f>_xlfn.XLOOKUP($D13,Prev_Month_Download!$I$3:$I$30,Prev_Month_Download!CF$3:CF$30)</f>
        <v>0</v>
      </c>
      <c r="BI13">
        <f>_xlfn.XLOOKUP($D13,Prev_Month_Download!$I$3:$I$30,Prev_Month_Download!CG$3:CG$30)</f>
        <v>6</v>
      </c>
      <c r="BJ13">
        <f>_xlfn.XLOOKUP($D13,Prev_Month_Download!$I$3:$I$30,Prev_Month_Download!CH$3:CH$30)</f>
        <v>0</v>
      </c>
      <c r="BK13">
        <f>_xlfn.XLOOKUP($D13,Prev_Month_Download!$I$3:$I$30,Prev_Month_Download!CI$3:CI$30)</f>
        <v>12</v>
      </c>
      <c r="BL13">
        <f>_xlfn.XLOOKUP($D13,Prev_Month_Download!$I$3:$I$30,Prev_Month_Download!CJ$3:CJ$30)</f>
        <v>0</v>
      </c>
      <c r="BM13">
        <f>_xlfn.XLOOKUP($D13,Prev_Month_Download!$I$3:$I$30,Prev_Month_Download!CK$3:CK$30)</f>
        <v>18</v>
      </c>
      <c r="BN13">
        <f>_xlfn.XLOOKUP($D13,Prev_Month_Download!$I$3:$I$30,Prev_Month_Download!CL$3:CL$30)</f>
        <v>0</v>
      </c>
      <c r="BO13">
        <f>_xlfn.XLOOKUP($D13,Prev_Month_Download!$I$3:$I$30,Prev_Month_Download!CM$3:CM$30)</f>
        <v>14</v>
      </c>
      <c r="BP13">
        <f>_xlfn.XLOOKUP($D13,Prev_Month_Download!$I$3:$I$30,Prev_Month_Download!CN$3:CN$30)</f>
        <v>0</v>
      </c>
      <c r="BQ13">
        <f>_xlfn.XLOOKUP($D13,Prev_Month_Download!$I$3:$I$30,Prev_Month_Download!CO$3:CO$30)</f>
        <v>8</v>
      </c>
      <c r="BR13">
        <f>_xlfn.XLOOKUP($D13,Prev_Month_Download!$I$3:$I$30,Prev_Month_Download!CP$3:CP$30)</f>
        <v>0</v>
      </c>
      <c r="BS13">
        <f>_xlfn.XLOOKUP($D13,Prev_Month_Download!$I$3:$I$30,Prev_Month_Download!CQ$3:CQ$30)</f>
        <v>22</v>
      </c>
      <c r="BT13">
        <f>_xlfn.XLOOKUP($D13,Prev_Month_Download!$I$3:$I$30,Prev_Month_Download!CR$3:CR$30)</f>
        <v>0</v>
      </c>
      <c r="BU13">
        <f>_xlfn.XLOOKUP($D13,Prev_Month_Download!$I$3:$I$30,Prev_Month_Download!CS$3:CS$30)</f>
        <v>7</v>
      </c>
      <c r="BV13">
        <f>_xlfn.XLOOKUP($D13,Prev_Month_Download!$I$3:$I$30,Prev_Month_Download!CT$3:CT$30)</f>
        <v>3</v>
      </c>
      <c r="BW13">
        <f>_xlfn.XLOOKUP($D13,Prev_Month_Download!$I$3:$I$30,Prev_Month_Download!CU$3:CU$30)</f>
        <v>1</v>
      </c>
      <c r="BX13">
        <f>_xlfn.XLOOKUP($D13,Prev_Month_Download!$I$3:$I$30,Prev_Month_Download!CV$3:CV$30)</f>
        <v>0</v>
      </c>
      <c r="BY13">
        <f>_xlfn.XLOOKUP($D13,Prev_Month_Download!$I$3:$I$30,Prev_Month_Download!CW$3:CW$30)</f>
        <v>4</v>
      </c>
      <c r="BZ13">
        <f>_xlfn.XLOOKUP($D13,Prev_Month_Download!$I$3:$I$30,Prev_Month_Download!CX$3:CX$30)</f>
        <v>1</v>
      </c>
      <c r="CA13">
        <f>_xlfn.XLOOKUP($D13,Prev_Month_Download!$I$3:$I$30,Prev_Month_Download!CY$3:CY$30)</f>
        <v>5</v>
      </c>
      <c r="CB13">
        <f>_xlfn.XLOOKUP($D13,Prev_Month_Download!$I$3:$I$30,Prev_Month_Download!CZ$3:CZ$30)</f>
        <v>8</v>
      </c>
      <c r="CC13">
        <f>_xlfn.XLOOKUP($D13,Prev_Month_Download!$I$3:$I$30,Prev_Month_Download!DA$3:DA$30)</f>
        <v>0</v>
      </c>
      <c r="CD13">
        <f>_xlfn.XLOOKUP($D13,Prev_Month_Download!$I$3:$I$30,Prev_Month_Download!DB$3:DB$30)</f>
        <v>1</v>
      </c>
      <c r="CE13">
        <f>_xlfn.XLOOKUP($D13,Prev_Month_Download!$I$3:$I$30,Prev_Month_Download!DC$3:DC$30)</f>
        <v>1</v>
      </c>
      <c r="CF13">
        <f>_xlfn.XLOOKUP($D13,Prev_Month_Download!$I$3:$I$30,Prev_Month_Download!DD$3:DD$30)</f>
        <v>1</v>
      </c>
      <c r="CG13" s="23" t="str">
        <f>_xlfn.XLOOKUP($D13,Prev_Month_Download!$I$3:$I$30,Prev_Month_Download!AI$3:AI$30)</f>
        <v>Yes</v>
      </c>
      <c r="CH13" s="23" t="str">
        <f>_xlfn.XLOOKUP($D13,Prev_Month_Download!$I$3:$I$30,Prev_Month_Download!AJ$3:AJ$30)</f>
        <v>Yes</v>
      </c>
      <c r="CI13" s="23" t="str">
        <f>_xlfn.XLOOKUP($D13,Prev_Month_Download!$I$3:$I$30,Prev_Month_Download!AK$3:AK$30)</f>
        <v>Yes</v>
      </c>
      <c r="CJ13" s="23">
        <f ca="1">_xlfn.XLOOKUP($D13,Prev_Month_Download!$I$3:$I$30,Prev_Month_Download!AL$3:AL$30)</f>
        <v>24</v>
      </c>
      <c r="CK13" s="23" t="str">
        <f>_xlfn.XLOOKUP($D13,Prev_Month_Download!$I$3:$I$30,Prev_Month_Download!AM$3:AM$30)</f>
        <v>No</v>
      </c>
      <c r="CL13" s="23" t="str">
        <f>_xlfn.XLOOKUP($D13,Prev_Month_Download!$I$3:$I$30,Prev_Month_Download!AN$3:AN$30)</f>
        <v>Convergence</v>
      </c>
      <c r="CM13" s="23" t="str">
        <f>_xlfn.XLOOKUP($D13,Prev_Month_Download!$I$3:$I$30,Prev_Month_Download!AO$3:AO$30)</f>
        <v>No</v>
      </c>
      <c r="CN13" s="23" t="str">
        <f>_xlfn.XLOOKUP($D13,Prev_Month_Download!$I$3:$I$30,Prev_Month_Download!AP$3:AP$30)</f>
        <v>No</v>
      </c>
      <c r="CO13" s="23">
        <f>_xlfn.XLOOKUP($D13,Prev_Month_Download!$I$3:$I$30,Prev_Month_Download!AQ$3:AQ$30)</f>
        <v>0</v>
      </c>
      <c r="CP13" s="23">
        <f>_xlfn.XLOOKUP($D13,Prev_Month_Download!$I$3:$I$30,Prev_Month_Download!AR$3:AR$30)</f>
        <v>0</v>
      </c>
      <c r="CQ13" s="23" t="str">
        <f>_xlfn.XLOOKUP($D13,Prev_Month_Download!$I$3:$I$30,Prev_Month_Download!AS$3:AS$30)</f>
        <v>Yes</v>
      </c>
      <c r="CR13" s="23">
        <f ca="1">_xlfn.XLOOKUP($D13,Prev_Month_Download!$I$3:$I$30,Prev_Month_Download!AT$3:AT$30)</f>
        <v>18</v>
      </c>
      <c r="CS13" s="23">
        <f>_xlfn.XLOOKUP($D13,Prev_Month_Download!$I$3:$I$30,Prev_Month_Download!AU$3:AU$30)</f>
        <v>40</v>
      </c>
      <c r="CT13" s="23">
        <f>_xlfn.XLOOKUP($D13,Prev_Month_Download!$I$3:$I$30,Prev_Month_Download!AV$3:AV$30)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13:B1048576 B1:B4">
    <cfRule type="duplicateValues" dxfId="33" priority="6"/>
    <cfRule type="duplicateValues" dxfId="32" priority="7"/>
  </conditionalFormatting>
  <conditionalFormatting sqref="A1:A1048576">
    <cfRule type="duplicateValues" dxfId="31" priority="3"/>
  </conditionalFormatting>
  <conditionalFormatting sqref="B5:B12">
    <cfRule type="duplicateValues" dxfId="30" priority="28"/>
  </conditionalFormatting>
  <conditionalFormatting sqref="C1:C1048576">
    <cfRule type="duplicateValues" dxfId="29" priority="2"/>
  </conditionalFormatting>
  <conditionalFormatting sqref="C1:D1048576">
    <cfRule type="duplicateValues" dxfId="28"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EF0897C7-92E9-4E9E-92DD-8D712FCFBC31}">
          <x14:formula1>
            <xm:f>'/Users/anuragkumar/Library/Containers/com.microsoft.Excel/Data/Documents/H:\Medha\mpr upload format\[icdsMPRxxx.xlsx]Sheet4'!#REF!</xm:f>
          </x14:formula1>
          <xm:sqref>G5:H13</xm:sqref>
        </x14:dataValidation>
        <x14:dataValidation type="list" allowBlank="1" showInputMessage="1" showErrorMessage="1" xr:uid="{37434ED8-B8A2-44CF-8B44-9F57D495EEAA}">
          <x14:formula1>
            <xm:f>Sheet1!$E$2:$E$4</xm:f>
          </x14:formula1>
          <xm:sqref>J5:J13</xm:sqref>
        </x14:dataValidation>
        <x14:dataValidation type="list" allowBlank="1" showInputMessage="1" showErrorMessage="1" xr:uid="{FE762C5E-7ADF-4BB8-8C20-31676CA7E07D}">
          <x14:formula1>
            <xm:f>Sheet1!$A$2:$A$3</xm:f>
          </x14:formula1>
          <xm:sqref>U5:V13 X5:X13</xm:sqref>
        </x14:dataValidation>
        <x14:dataValidation type="list" allowBlank="1" showInputMessage="1" showErrorMessage="1" xr:uid="{E842C7A0-67D5-4ED6-8F23-4F9DA5A9C496}">
          <x14:formula1>
            <xm:f>Sheet1!$D$2:$D$4</xm:f>
          </x14:formula1>
          <xm:sqref>I5:I13</xm:sqref>
        </x14:dataValidation>
        <x14:dataValidation type="list" allowBlank="1" showInputMessage="1" showErrorMessage="1" xr:uid="{26C93EDC-B22A-4234-970A-84BE7A579D7A}">
          <x14:formula1>
            <xm:f>Sheet1!$F$2:$F$5</xm:f>
          </x14:formula1>
          <xm:sqref>W5:W13</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531DEA-2954-41C4-8154-EBD3404A7C05}">
  <sheetPr codeName="Sheet4"/>
  <dimension ref="A1:CT7"/>
  <sheetViews>
    <sheetView workbookViewId="0">
      <selection activeCell="F14" sqref="F14"/>
    </sheetView>
  </sheetViews>
  <sheetFormatPr baseColWidth="10" defaultColWidth="8.83203125" defaultRowHeight="15" x14ac:dyDescent="0.2"/>
  <cols>
    <col min="1" max="1" width="7.1640625" customWidth="1"/>
    <col min="2" max="2" width="11.5" bestFit="1" customWidth="1"/>
    <col min="3" max="3" width="25.33203125" bestFit="1" customWidth="1"/>
    <col min="4" max="4" width="12" bestFit="1" customWidth="1"/>
    <col min="5" max="5" width="7.5" customWidth="1"/>
    <col min="6" max="6" width="5.5" customWidth="1"/>
    <col min="7" max="7" width="6.5" bestFit="1" customWidth="1"/>
    <col min="8" max="8" width="9.6640625" bestFit="1" customWidth="1"/>
    <col min="9" max="9" width="7" bestFit="1" customWidth="1"/>
    <col min="10" max="10" width="11.33203125" bestFit="1" customWidth="1"/>
    <col min="11" max="15" width="8.6640625" customWidth="1"/>
    <col min="16" max="16" width="5.1640625" bestFit="1" customWidth="1"/>
    <col min="17" max="17" width="9" bestFit="1" customWidth="1"/>
    <col min="18" max="18" width="5.5" bestFit="1" customWidth="1"/>
    <col min="19" max="19" width="3.5" bestFit="1" customWidth="1"/>
    <col min="20" max="20" width="8.83203125" bestFit="1" customWidth="1"/>
    <col min="21" max="21" width="10.33203125" customWidth="1"/>
    <col min="22" max="72" width="8.83203125" customWidth="1"/>
    <col min="73" max="76" width="9.33203125" style="13" customWidth="1"/>
    <col min="77" max="84" width="9.1640625" style="13"/>
  </cols>
  <sheetData>
    <row r="1" spans="1:98" ht="38.25" customHeight="1" x14ac:dyDescent="0.2">
      <c r="A1" s="18">
        <v>1</v>
      </c>
      <c r="B1" s="18" t="s">
        <v>49</v>
      </c>
      <c r="C1" s="1" t="s">
        <v>0</v>
      </c>
      <c r="D1" s="2">
        <v>3</v>
      </c>
      <c r="E1" s="18"/>
      <c r="F1" s="18"/>
      <c r="G1" s="106" t="s">
        <v>1</v>
      </c>
      <c r="H1" s="106"/>
      <c r="I1" s="106"/>
      <c r="J1" s="106"/>
      <c r="K1" s="98" t="s">
        <v>2</v>
      </c>
      <c r="L1" s="98"/>
      <c r="M1" s="98"/>
      <c r="N1" s="98"/>
      <c r="O1" s="98"/>
      <c r="P1" s="99" t="s">
        <v>3</v>
      </c>
      <c r="Q1" s="99"/>
      <c r="R1" s="99"/>
      <c r="S1" s="99"/>
      <c r="T1" s="99"/>
      <c r="U1" s="107" t="s">
        <v>4</v>
      </c>
      <c r="V1" s="107"/>
      <c r="W1" s="107"/>
      <c r="X1" s="107"/>
      <c r="Y1" s="102" t="s">
        <v>361</v>
      </c>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4"/>
      <c r="BU1" s="105" t="s">
        <v>5</v>
      </c>
      <c r="BV1" s="105"/>
      <c r="BW1" s="105"/>
      <c r="BX1" s="105"/>
      <c r="BY1" s="105"/>
      <c r="BZ1" s="105"/>
      <c r="CA1" s="105"/>
      <c r="CB1" s="105"/>
      <c r="CC1" s="105"/>
      <c r="CD1" s="105"/>
      <c r="CE1" s="105"/>
      <c r="CF1" s="105"/>
    </row>
    <row r="2" spans="1:98" ht="19" x14ac:dyDescent="0.2">
      <c r="A2" s="18"/>
      <c r="B2" s="18">
        <f>COUNTA(A5:A7)</f>
        <v>3</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U2" s="88" t="s">
        <v>6</v>
      </c>
      <c r="BV2" s="88"/>
      <c r="BW2" s="88"/>
      <c r="BX2" s="88"/>
      <c r="BY2" s="88" t="s">
        <v>7</v>
      </c>
      <c r="BZ2" s="88"/>
      <c r="CA2" s="88"/>
      <c r="CB2" s="88"/>
      <c r="CC2" s="88" t="s">
        <v>8</v>
      </c>
      <c r="CD2" s="88"/>
      <c r="CE2" s="88"/>
      <c r="CF2" s="88"/>
    </row>
    <row r="3" spans="1:98" ht="19" x14ac:dyDescent="0.2">
      <c r="A3" s="18"/>
      <c r="B3" s="18"/>
      <c r="C3" s="1"/>
      <c r="D3" s="2"/>
      <c r="E3" s="18"/>
      <c r="F3" s="18"/>
      <c r="G3" s="19"/>
      <c r="H3" s="19"/>
      <c r="I3" s="19"/>
      <c r="J3" s="19"/>
      <c r="K3" s="93" t="s">
        <v>9</v>
      </c>
      <c r="L3" s="93" t="s">
        <v>10</v>
      </c>
      <c r="M3" s="93" t="s">
        <v>11</v>
      </c>
      <c r="N3" s="93" t="s">
        <v>12</v>
      </c>
      <c r="O3" s="93" t="s">
        <v>13</v>
      </c>
      <c r="P3" s="94" t="s">
        <v>14</v>
      </c>
      <c r="Q3" s="94" t="s">
        <v>15</v>
      </c>
      <c r="R3" s="94" t="s">
        <v>16</v>
      </c>
      <c r="S3" s="94" t="s">
        <v>17</v>
      </c>
      <c r="T3" s="94" t="s">
        <v>18</v>
      </c>
      <c r="U3" s="90" t="s">
        <v>19</v>
      </c>
      <c r="V3" s="90" t="s">
        <v>20</v>
      </c>
      <c r="W3" s="90" t="s">
        <v>21</v>
      </c>
      <c r="X3" s="90" t="s">
        <v>22</v>
      </c>
      <c r="Y3" s="85"/>
      <c r="Z3" s="86"/>
      <c r="AA3" s="86"/>
      <c r="AB3" s="86"/>
      <c r="AC3" s="86"/>
      <c r="AD3" s="87"/>
      <c r="AE3" s="85"/>
      <c r="AF3" s="86"/>
      <c r="AG3" s="86"/>
      <c r="AH3" s="86"/>
      <c r="AI3" s="86"/>
      <c r="AJ3" s="87"/>
      <c r="AK3" s="85"/>
      <c r="AL3" s="86"/>
      <c r="AM3" s="86"/>
      <c r="AN3" s="86"/>
      <c r="AO3" s="86"/>
      <c r="AP3" s="87"/>
      <c r="AQ3" s="85"/>
      <c r="AR3" s="86"/>
      <c r="AS3" s="86"/>
      <c r="AT3" s="86"/>
      <c r="AU3" s="86"/>
      <c r="AV3" s="87"/>
      <c r="AW3" s="85"/>
      <c r="AX3" s="86"/>
      <c r="AY3" s="86"/>
      <c r="AZ3" s="86"/>
      <c r="BA3" s="86"/>
      <c r="BB3" s="87"/>
      <c r="BC3" s="85"/>
      <c r="BD3" s="86"/>
      <c r="BE3" s="86"/>
      <c r="BF3" s="86"/>
      <c r="BG3" s="86"/>
      <c r="BH3" s="87"/>
      <c r="BI3" s="85"/>
      <c r="BJ3" s="86"/>
      <c r="BK3" s="86"/>
      <c r="BL3" s="86"/>
      <c r="BM3" s="86"/>
      <c r="BN3" s="87"/>
      <c r="BO3" s="85"/>
      <c r="BP3" s="86"/>
      <c r="BQ3" s="86"/>
      <c r="BR3" s="86"/>
      <c r="BS3" s="86"/>
      <c r="BT3" s="87"/>
      <c r="BU3" s="88" t="s">
        <v>23</v>
      </c>
      <c r="BV3" s="88"/>
      <c r="BW3" s="88" t="s">
        <v>24</v>
      </c>
      <c r="BX3" s="88"/>
      <c r="BY3" s="88" t="s">
        <v>25</v>
      </c>
      <c r="BZ3" s="88"/>
      <c r="CA3" s="88" t="s">
        <v>26</v>
      </c>
      <c r="CB3" s="88"/>
      <c r="CC3" s="88" t="s">
        <v>27</v>
      </c>
      <c r="CD3" s="88"/>
      <c r="CE3" s="88" t="s">
        <v>28</v>
      </c>
      <c r="CF3" s="88"/>
    </row>
    <row r="4" spans="1:98" s="6" customFormat="1" ht="96" x14ac:dyDescent="0.2">
      <c r="A4" s="14" t="s">
        <v>29</v>
      </c>
      <c r="B4" s="14" t="s">
        <v>30</v>
      </c>
      <c r="C4" s="14" t="s">
        <v>31</v>
      </c>
      <c r="D4" s="14" t="s">
        <v>87</v>
      </c>
      <c r="E4" s="8" t="s">
        <v>81</v>
      </c>
      <c r="F4" s="8" t="s">
        <v>85</v>
      </c>
      <c r="G4" s="21" t="s">
        <v>32</v>
      </c>
      <c r="H4" s="21" t="s">
        <v>33</v>
      </c>
      <c r="I4" s="21" t="s">
        <v>34</v>
      </c>
      <c r="J4" s="21" t="s">
        <v>35</v>
      </c>
      <c r="K4" s="93"/>
      <c r="L4" s="93"/>
      <c r="M4" s="93"/>
      <c r="N4" s="93"/>
      <c r="O4" s="93"/>
      <c r="P4" s="94"/>
      <c r="Q4" s="94"/>
      <c r="R4" s="94"/>
      <c r="S4" s="94"/>
      <c r="T4" s="94"/>
      <c r="U4" s="90"/>
      <c r="V4" s="90"/>
      <c r="W4" s="90"/>
      <c r="X4" s="90"/>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U4" s="52" t="s">
        <v>288</v>
      </c>
      <c r="BV4" s="52" t="s">
        <v>289</v>
      </c>
      <c r="BW4" s="52" t="s">
        <v>290</v>
      </c>
      <c r="BX4" s="53" t="s">
        <v>291</v>
      </c>
      <c r="BY4" s="53" t="s">
        <v>292</v>
      </c>
      <c r="BZ4" s="53" t="s">
        <v>293</v>
      </c>
      <c r="CA4" s="54" t="s">
        <v>294</v>
      </c>
      <c r="CB4" s="54" t="s">
        <v>295</v>
      </c>
      <c r="CC4" s="54" t="s">
        <v>296</v>
      </c>
      <c r="CD4" s="51" t="s">
        <v>297</v>
      </c>
      <c r="CE4" s="51" t="s">
        <v>298</v>
      </c>
      <c r="CF4" s="51" t="s">
        <v>299</v>
      </c>
      <c r="CG4" s="44" t="s">
        <v>230</v>
      </c>
      <c r="CH4" s="44" t="s">
        <v>231</v>
      </c>
      <c r="CI4" s="44" t="s">
        <v>233</v>
      </c>
      <c r="CJ4" s="44" t="s">
        <v>372</v>
      </c>
      <c r="CK4" s="44" t="s">
        <v>373</v>
      </c>
      <c r="CL4" s="44" t="s">
        <v>236</v>
      </c>
      <c r="CM4" s="44" t="s">
        <v>237</v>
      </c>
      <c r="CN4" s="44" t="s">
        <v>232</v>
      </c>
      <c r="CO4" s="44" t="s">
        <v>234</v>
      </c>
      <c r="CP4" s="44" t="s">
        <v>235</v>
      </c>
      <c r="CQ4" s="44" t="s">
        <v>374</v>
      </c>
      <c r="CR4" s="44" t="s">
        <v>372</v>
      </c>
      <c r="CS4" s="44" t="s">
        <v>238</v>
      </c>
      <c r="CT4" s="44" t="s">
        <v>239</v>
      </c>
    </row>
    <row r="5" spans="1:98" x14ac:dyDescent="0.2">
      <c r="A5" s="18">
        <v>3</v>
      </c>
      <c r="B5" s="14">
        <v>82</v>
      </c>
      <c r="C5" s="28" t="s">
        <v>53</v>
      </c>
      <c r="D5" s="22">
        <v>10236210407</v>
      </c>
      <c r="E5" s="18">
        <v>4</v>
      </c>
      <c r="F5" s="18" t="s">
        <v>86</v>
      </c>
      <c r="G5" s="18" t="s">
        <v>38</v>
      </c>
      <c r="H5" s="18" t="s">
        <v>39</v>
      </c>
      <c r="I5" s="18" t="s">
        <v>40</v>
      </c>
      <c r="J5" s="18" t="s">
        <v>47</v>
      </c>
      <c r="K5" s="9">
        <f>_xlfn.XLOOKUP($D5,Prev_Month_Download!$I$3:$I$30,Prev_Month_Download!U$3:U$30)</f>
        <v>12</v>
      </c>
      <c r="L5" s="9">
        <f>_xlfn.XLOOKUP($D5,Prev_Month_Download!$I$3:$I$30,Prev_Month_Download!V$3:V$30)</f>
        <v>52</v>
      </c>
      <c r="M5" s="9">
        <f>_xlfn.XLOOKUP($D5,Prev_Month_Download!$I$3:$I$30,Prev_Month_Download!W$3:W$30)</f>
        <v>72</v>
      </c>
      <c r="N5" s="9">
        <f>_xlfn.XLOOKUP($D5,Prev_Month_Download!$I$3:$I$30,Prev_Month_Download!X$3:X$30)</f>
        <v>11</v>
      </c>
      <c r="O5" s="9">
        <f>_xlfn.XLOOKUP($D5,Prev_Month_Download!$I$3:$I$30,Prev_Month_Download!Y$3:Y$30)</f>
        <v>12</v>
      </c>
      <c r="P5" s="9">
        <f>_xlfn.XLOOKUP($D5,Prev_Month_Download!$I$3:$I$30,Prev_Month_Download!Z$3:Z$30)</f>
        <v>25</v>
      </c>
      <c r="Q5" s="9">
        <f>_xlfn.XLOOKUP($D5,Prev_Month_Download!$I$3:$I$30,Prev_Month_Download!AA$3:AA$30)</f>
        <v>0</v>
      </c>
      <c r="R5" s="9">
        <f>_xlfn.XLOOKUP($D5,Prev_Month_Download!$I$3:$I$30,Prev_Month_Download!AB$3:AB$30)</f>
        <v>0</v>
      </c>
      <c r="S5" s="9">
        <f>_xlfn.XLOOKUP($D5,Prev_Month_Download!$I$3:$I$30,Prev_Month_Download!AC$3:AC$30)</f>
        <v>25</v>
      </c>
      <c r="T5" s="9">
        <f>_xlfn.XLOOKUP($D5,Prev_Month_Download!$I$3:$I$30,Prev_Month_Download!AD$3:AD$30)</f>
        <v>0</v>
      </c>
      <c r="U5" s="11" t="s">
        <v>43</v>
      </c>
      <c r="V5" s="11" t="s">
        <v>42</v>
      </c>
      <c r="W5" s="11" t="s">
        <v>45</v>
      </c>
      <c r="X5" s="11" t="s">
        <v>42</v>
      </c>
      <c r="Y5">
        <f>_xlfn.XLOOKUP($D5,Prev_Month_Download!$I$3:$I$30,Prev_Month_Download!AW$3:AW$30)</f>
        <v>20</v>
      </c>
      <c r="Z5">
        <f>_xlfn.XLOOKUP($D5,Prev_Month_Download!$I$3:$I$30,Prev_Month_Download!AX$3:AX$30)</f>
        <v>0</v>
      </c>
      <c r="AA5">
        <f>_xlfn.XLOOKUP($D5,Prev_Month_Download!$I$3:$I$30,Prev_Month_Download!AY$3:AY$30)</f>
        <v>0</v>
      </c>
      <c r="AB5">
        <f>_xlfn.XLOOKUP($D5,Prev_Month_Download!$I$3:$I$30,Prev_Month_Download!AZ$3:AZ$30)</f>
        <v>1</v>
      </c>
      <c r="AC5">
        <f>_xlfn.XLOOKUP($D5,Prev_Month_Download!$I$3:$I$30,Prev_Month_Download!BA$3:BA$30)</f>
        <v>21</v>
      </c>
      <c r="AD5">
        <f>_xlfn.XLOOKUP($D5,Prev_Month_Download!$I$3:$I$30,Prev_Month_Download!BB$3:BB$30)</f>
        <v>0</v>
      </c>
      <c r="AE5">
        <f>_xlfn.XLOOKUP($D5,Prev_Month_Download!$I$3:$I$30,Prev_Month_Download!BC$3:BC$30)</f>
        <v>18</v>
      </c>
      <c r="AF5">
        <f>_xlfn.XLOOKUP($D5,Prev_Month_Download!$I$3:$I$30,Prev_Month_Download!BD$3:BD$30)</f>
        <v>0</v>
      </c>
      <c r="AG5">
        <f>_xlfn.XLOOKUP($D5,Prev_Month_Download!$I$3:$I$30,Prev_Month_Download!BE$3:BE$30)</f>
        <v>0</v>
      </c>
      <c r="AH5">
        <f>_xlfn.XLOOKUP($D5,Prev_Month_Download!$I$3:$I$30,Prev_Month_Download!BF$3:BF$30)</f>
        <v>1</v>
      </c>
      <c r="AI5">
        <f>_xlfn.XLOOKUP($D5,Prev_Month_Download!$I$3:$I$30,Prev_Month_Download!BG$3:BG$30)</f>
        <v>19</v>
      </c>
      <c r="AJ5">
        <f>_xlfn.XLOOKUP($D5,Prev_Month_Download!$I$3:$I$30,Prev_Month_Download!BH$3:BH$30)</f>
        <v>0</v>
      </c>
      <c r="AK5">
        <f>_xlfn.XLOOKUP($D5,Prev_Month_Download!$I$3:$I$30,Prev_Month_Download!BI$3:BI$30)</f>
        <v>21</v>
      </c>
      <c r="AL5">
        <f>_xlfn.XLOOKUP($D5,Prev_Month_Download!$I$3:$I$30,Prev_Month_Download!BJ$3:BJ$30)</f>
        <v>0</v>
      </c>
      <c r="AM5">
        <f>_xlfn.XLOOKUP($D5,Prev_Month_Download!$I$3:$I$30,Prev_Month_Download!BK$3:BK$30)</f>
        <v>0</v>
      </c>
      <c r="AN5">
        <f>_xlfn.XLOOKUP($D5,Prev_Month_Download!$I$3:$I$30,Prev_Month_Download!BL$3:BL$30)</f>
        <v>0</v>
      </c>
      <c r="AO5">
        <f>_xlfn.XLOOKUP($D5,Prev_Month_Download!$I$3:$I$30,Prev_Month_Download!BM$3:BM$30)</f>
        <v>21</v>
      </c>
      <c r="AP5">
        <f>_xlfn.XLOOKUP($D5,Prev_Month_Download!$I$3:$I$30,Prev_Month_Download!BN$3:BN$30)</f>
        <v>0</v>
      </c>
      <c r="AQ5">
        <f>_xlfn.XLOOKUP($D5,Prev_Month_Download!$I$3:$I$30,Prev_Month_Download!BO$3:BO$30)</f>
        <v>18</v>
      </c>
      <c r="AR5">
        <f>_xlfn.XLOOKUP($D5,Prev_Month_Download!$I$3:$I$30,Prev_Month_Download!BP$3:BP$30)</f>
        <v>0</v>
      </c>
      <c r="AS5">
        <f>_xlfn.XLOOKUP($D5,Prev_Month_Download!$I$3:$I$30,Prev_Month_Download!BQ$3:BQ$30)</f>
        <v>0</v>
      </c>
      <c r="AT5">
        <f>_xlfn.XLOOKUP($D5,Prev_Month_Download!$I$3:$I$30,Prev_Month_Download!BR$3:BR$30)</f>
        <v>1</v>
      </c>
      <c r="AU5">
        <f>_xlfn.XLOOKUP($D5,Prev_Month_Download!$I$3:$I$30,Prev_Month_Download!BS$3:BS$30)</f>
        <v>19</v>
      </c>
      <c r="AV5">
        <f>_xlfn.XLOOKUP($D5,Prev_Month_Download!$I$3:$I$30,Prev_Month_Download!BT$3:BT$30)</f>
        <v>0</v>
      </c>
      <c r="AW5">
        <f>_xlfn.XLOOKUP($D5,Prev_Month_Download!$I$3:$I$30,Prev_Month_Download!BU$3:BU$30)</f>
        <v>5</v>
      </c>
      <c r="AX5">
        <f>_xlfn.XLOOKUP($D5,Prev_Month_Download!$I$3:$I$30,Prev_Month_Download!BV$3:BV$30)</f>
        <v>0</v>
      </c>
      <c r="AY5">
        <f>_xlfn.XLOOKUP($D5,Prev_Month_Download!$I$3:$I$30,Prev_Month_Download!BW$3:BW$30)</f>
        <v>2</v>
      </c>
      <c r="AZ5">
        <f>_xlfn.XLOOKUP($D5,Prev_Month_Download!$I$3:$I$30,Prev_Month_Download!BX$3:BX$30)</f>
        <v>1</v>
      </c>
      <c r="BA5">
        <f>_xlfn.XLOOKUP($D5,Prev_Month_Download!$I$3:$I$30,Prev_Month_Download!BY$3:BY$30)</f>
        <v>8</v>
      </c>
      <c r="BB5">
        <f>_xlfn.XLOOKUP($D5,Prev_Month_Download!$I$3:$I$30,Prev_Month_Download!BZ$3:BZ$30)</f>
        <v>0</v>
      </c>
      <c r="BC5">
        <f>_xlfn.XLOOKUP($D5,Prev_Month_Download!$I$3:$I$30,Prev_Month_Download!CA$3:CA$30)</f>
        <v>5</v>
      </c>
      <c r="BD5">
        <f>_xlfn.XLOOKUP($D5,Prev_Month_Download!$I$3:$I$30,Prev_Month_Download!CB$3:CB$30)</f>
        <v>0</v>
      </c>
      <c r="BE5">
        <f>_xlfn.XLOOKUP($D5,Prev_Month_Download!$I$3:$I$30,Prev_Month_Download!CC$3:CC$30)</f>
        <v>2</v>
      </c>
      <c r="BF5">
        <f>_xlfn.XLOOKUP($D5,Prev_Month_Download!$I$3:$I$30,Prev_Month_Download!CD$3:CD$30)</f>
        <v>1</v>
      </c>
      <c r="BG5">
        <f>_xlfn.XLOOKUP($D5,Prev_Month_Download!$I$3:$I$30,Prev_Month_Download!CE$3:CE$30)</f>
        <v>8</v>
      </c>
      <c r="BH5">
        <f>_xlfn.XLOOKUP($D5,Prev_Month_Download!$I$3:$I$30,Prev_Month_Download!CF$3:CF$30)</f>
        <v>0</v>
      </c>
      <c r="BI5">
        <f>_xlfn.XLOOKUP($D5,Prev_Month_Download!$I$3:$I$30,Prev_Month_Download!CG$3:CG$30)</f>
        <v>21</v>
      </c>
      <c r="BJ5">
        <f>_xlfn.XLOOKUP($D5,Prev_Month_Download!$I$3:$I$30,Prev_Month_Download!CH$3:CH$30)</f>
        <v>0</v>
      </c>
      <c r="BK5">
        <f>_xlfn.XLOOKUP($D5,Prev_Month_Download!$I$3:$I$30,Prev_Month_Download!CI$3:CI$30)</f>
        <v>0</v>
      </c>
      <c r="BL5">
        <f>_xlfn.XLOOKUP($D5,Prev_Month_Download!$I$3:$I$30,Prev_Month_Download!CJ$3:CJ$30)</f>
        <v>0</v>
      </c>
      <c r="BM5">
        <f>_xlfn.XLOOKUP($D5,Prev_Month_Download!$I$3:$I$30,Prev_Month_Download!CK$3:CK$30)</f>
        <v>21</v>
      </c>
      <c r="BN5">
        <f>_xlfn.XLOOKUP($D5,Prev_Month_Download!$I$3:$I$30,Prev_Month_Download!CL$3:CL$30)</f>
        <v>0</v>
      </c>
      <c r="BO5">
        <f>_xlfn.XLOOKUP($D5,Prev_Month_Download!$I$3:$I$30,Prev_Month_Download!CM$3:CM$30)</f>
        <v>18</v>
      </c>
      <c r="BP5">
        <f>_xlfn.XLOOKUP($D5,Prev_Month_Download!$I$3:$I$30,Prev_Month_Download!CN$3:CN$30)</f>
        <v>0</v>
      </c>
      <c r="BQ5">
        <f>_xlfn.XLOOKUP($D5,Prev_Month_Download!$I$3:$I$30,Prev_Month_Download!CO$3:CO$30)</f>
        <v>0</v>
      </c>
      <c r="BR5">
        <f>_xlfn.XLOOKUP($D5,Prev_Month_Download!$I$3:$I$30,Prev_Month_Download!CP$3:CP$30)</f>
        <v>1</v>
      </c>
      <c r="BS5">
        <f>_xlfn.XLOOKUP($D5,Prev_Month_Download!$I$3:$I$30,Prev_Month_Download!CQ$3:CQ$30)</f>
        <v>19</v>
      </c>
      <c r="BT5">
        <f>_xlfn.XLOOKUP($D5,Prev_Month_Download!$I$3:$I$30,Prev_Month_Download!CR$3:CR$30)</f>
        <v>0</v>
      </c>
      <c r="BU5">
        <f>_xlfn.XLOOKUP($D5,Prev_Month_Download!$I$3:$I$30,Prev_Month_Download!CS$3:CS$30)</f>
        <v>4</v>
      </c>
      <c r="BV5">
        <f>_xlfn.XLOOKUP($D5,Prev_Month_Download!$I$3:$I$30,Prev_Month_Download!CT$3:CT$30)</f>
        <v>5</v>
      </c>
      <c r="BW5">
        <f>_xlfn.XLOOKUP($D5,Prev_Month_Download!$I$3:$I$30,Prev_Month_Download!CU$3:CU$30)</f>
        <v>1</v>
      </c>
      <c r="BX5">
        <f>_xlfn.XLOOKUP($D5,Prev_Month_Download!$I$3:$I$30,Prev_Month_Download!CV$3:CV$30)</f>
        <v>3</v>
      </c>
      <c r="BY5">
        <f>_xlfn.XLOOKUP($D5,Prev_Month_Download!$I$3:$I$30,Prev_Month_Download!CW$3:CW$30)</f>
        <v>7</v>
      </c>
      <c r="BZ5">
        <f>_xlfn.XLOOKUP($D5,Prev_Month_Download!$I$3:$I$30,Prev_Month_Download!CX$3:CX$30)</f>
        <v>2</v>
      </c>
      <c r="CA5">
        <f>_xlfn.XLOOKUP($D5,Prev_Month_Download!$I$3:$I$30,Prev_Month_Download!CY$3:CY$30)</f>
        <v>8</v>
      </c>
      <c r="CB5">
        <f>_xlfn.XLOOKUP($D5,Prev_Month_Download!$I$3:$I$30,Prev_Month_Download!CZ$3:CZ$30)</f>
        <v>5</v>
      </c>
      <c r="CC5">
        <f>_xlfn.XLOOKUP($D5,Prev_Month_Download!$I$3:$I$30,Prev_Month_Download!DA$3:DA$30)</f>
        <v>0</v>
      </c>
      <c r="CD5">
        <f>_xlfn.XLOOKUP($D5,Prev_Month_Download!$I$3:$I$30,Prev_Month_Download!DB$3:DB$30)</f>
        <v>0</v>
      </c>
      <c r="CE5">
        <f>_xlfn.XLOOKUP($D5,Prev_Month_Download!$I$3:$I$30,Prev_Month_Download!DC$3:DC$30)</f>
        <v>2</v>
      </c>
      <c r="CF5">
        <f>_xlfn.XLOOKUP($D5,Prev_Month_Download!$I$3:$I$30,Prev_Month_Download!DD$3:DD$30)</f>
        <v>0</v>
      </c>
      <c r="CG5" s="23" t="str">
        <f>_xlfn.XLOOKUP($D5,Prev_Month_Download!$I$3:$I$30,Prev_Month_Download!AI$3:AI$30)</f>
        <v>Yes</v>
      </c>
      <c r="CH5" s="23" t="str">
        <f>_xlfn.XLOOKUP($D5,Prev_Month_Download!$I$3:$I$30,Prev_Month_Download!AJ$3:AJ$30)</f>
        <v>Yes</v>
      </c>
      <c r="CI5" s="23" t="str">
        <f>_xlfn.XLOOKUP($D5,Prev_Month_Download!$I$3:$I$30,Prev_Month_Download!AK$3:AK$30)</f>
        <v>Yes</v>
      </c>
      <c r="CJ5" s="23">
        <f ca="1">_xlfn.XLOOKUP($D5,Prev_Month_Download!$I$3:$I$30,Prev_Month_Download!AL$3:AL$30)</f>
        <v>16</v>
      </c>
      <c r="CK5" s="23" t="str">
        <f>_xlfn.XLOOKUP($D5,Prev_Month_Download!$I$3:$I$30,Prev_Month_Download!AM$3:AM$30)</f>
        <v>No</v>
      </c>
      <c r="CL5" s="23" t="str">
        <f>_xlfn.XLOOKUP($D5,Prev_Month_Download!$I$3:$I$30,Prev_Month_Download!AN$3:AN$30)</f>
        <v>Convergence</v>
      </c>
      <c r="CM5" s="23" t="str">
        <f>_xlfn.XLOOKUP($D5,Prev_Month_Download!$I$3:$I$30,Prev_Month_Download!AO$3:AO$30)</f>
        <v>No</v>
      </c>
      <c r="CN5" s="23" t="str">
        <f>_xlfn.XLOOKUP($D5,Prev_Month_Download!$I$3:$I$30,Prev_Month_Download!AP$3:AP$30)</f>
        <v>No</v>
      </c>
      <c r="CO5" s="23">
        <f>_xlfn.XLOOKUP($D5,Prev_Month_Download!$I$3:$I$30,Prev_Month_Download!AQ$3:AQ$30)</f>
        <v>0</v>
      </c>
      <c r="CP5" s="23">
        <f>_xlfn.XLOOKUP($D5,Prev_Month_Download!$I$3:$I$30,Prev_Month_Download!AR$3:AR$30)</f>
        <v>0</v>
      </c>
      <c r="CQ5" s="23" t="str">
        <f>_xlfn.XLOOKUP($D5,Prev_Month_Download!$I$3:$I$30,Prev_Month_Download!AS$3:AS$30)</f>
        <v>Yes</v>
      </c>
      <c r="CR5" s="23">
        <f ca="1">_xlfn.XLOOKUP($D5,Prev_Month_Download!$I$3:$I$30,Prev_Month_Download!AT$3:AT$30)</f>
        <v>12</v>
      </c>
      <c r="CS5" s="23">
        <f>_xlfn.XLOOKUP($D5,Prev_Month_Download!$I$3:$I$30,Prev_Month_Download!AU$3:AU$30)</f>
        <v>40</v>
      </c>
      <c r="CT5" s="23">
        <f>_xlfn.XLOOKUP($D5,Prev_Month_Download!$I$3:$I$30,Prev_Month_Download!AV$3:AV$30)</f>
        <v>0</v>
      </c>
    </row>
    <row r="6" spans="1:98" x14ac:dyDescent="0.2">
      <c r="A6" s="18">
        <v>10</v>
      </c>
      <c r="B6" s="14">
        <v>89</v>
      </c>
      <c r="C6" s="28" t="s">
        <v>58</v>
      </c>
      <c r="D6" s="22">
        <v>10236210411</v>
      </c>
      <c r="E6" s="18">
        <v>4</v>
      </c>
      <c r="F6" s="18" t="s">
        <v>86</v>
      </c>
      <c r="G6" s="18" t="s">
        <v>38</v>
      </c>
      <c r="H6" s="18" t="s">
        <v>39</v>
      </c>
      <c r="I6" s="18" t="s">
        <v>40</v>
      </c>
      <c r="J6" s="18" t="s">
        <v>47</v>
      </c>
      <c r="K6" s="9">
        <f>_xlfn.XLOOKUP($D6,Prev_Month_Download!$I$3:$I$30,Prev_Month_Download!U$3:U$30)</f>
        <v>12</v>
      </c>
      <c r="L6" s="9">
        <f>_xlfn.XLOOKUP($D6,Prev_Month_Download!$I$3:$I$30,Prev_Month_Download!V$3:V$30)</f>
        <v>66</v>
      </c>
      <c r="M6" s="9">
        <f>_xlfn.XLOOKUP($D6,Prev_Month_Download!$I$3:$I$30,Prev_Month_Download!W$3:W$30)</f>
        <v>78</v>
      </c>
      <c r="N6" s="9">
        <f>_xlfn.XLOOKUP($D6,Prev_Month_Download!$I$3:$I$30,Prev_Month_Download!X$3:X$30)</f>
        <v>10</v>
      </c>
      <c r="O6" s="9">
        <f>_xlfn.XLOOKUP($D6,Prev_Month_Download!$I$3:$I$30,Prev_Month_Download!Y$3:Y$30)</f>
        <v>12</v>
      </c>
      <c r="P6" s="9">
        <f>_xlfn.XLOOKUP($D6,Prev_Month_Download!$I$3:$I$30,Prev_Month_Download!Z$3:Z$30)</f>
        <v>25</v>
      </c>
      <c r="Q6" s="9">
        <f>_xlfn.XLOOKUP($D6,Prev_Month_Download!$I$3:$I$30,Prev_Month_Download!AA$3:AA$30)</f>
        <v>0</v>
      </c>
      <c r="R6" s="9">
        <f>_xlfn.XLOOKUP($D6,Prev_Month_Download!$I$3:$I$30,Prev_Month_Download!AB$3:AB$30)</f>
        <v>0</v>
      </c>
      <c r="S6" s="9">
        <f>_xlfn.XLOOKUP($D6,Prev_Month_Download!$I$3:$I$30,Prev_Month_Download!AC$3:AC$30)</f>
        <v>25</v>
      </c>
      <c r="T6" s="9">
        <f>_xlfn.XLOOKUP($D6,Prev_Month_Download!$I$3:$I$30,Prev_Month_Download!AD$3:AD$30)</f>
        <v>0</v>
      </c>
      <c r="U6" s="11" t="s">
        <v>43</v>
      </c>
      <c r="V6" s="11" t="s">
        <v>42</v>
      </c>
      <c r="W6" s="11" t="s">
        <v>45</v>
      </c>
      <c r="X6" s="11" t="s">
        <v>42</v>
      </c>
      <c r="Y6">
        <f>_xlfn.XLOOKUP($D6,Prev_Month_Download!$I$3:$I$30,Prev_Month_Download!AW$3:AW$30)</f>
        <v>14</v>
      </c>
      <c r="Z6">
        <f>_xlfn.XLOOKUP($D6,Prev_Month_Download!$I$3:$I$30,Prev_Month_Download!AX$3:AX$30)</f>
        <v>0</v>
      </c>
      <c r="AA6">
        <f>_xlfn.XLOOKUP($D6,Prev_Month_Download!$I$3:$I$30,Prev_Month_Download!AY$3:AY$30)</f>
        <v>0</v>
      </c>
      <c r="AB6">
        <f>_xlfn.XLOOKUP($D6,Prev_Month_Download!$I$3:$I$30,Prev_Month_Download!AZ$3:AZ$30)</f>
        <v>0</v>
      </c>
      <c r="AC6">
        <f>_xlfn.XLOOKUP($D6,Prev_Month_Download!$I$3:$I$30,Prev_Month_Download!BA$3:BA$30)</f>
        <v>14</v>
      </c>
      <c r="AD6">
        <f>_xlfn.XLOOKUP($D6,Prev_Month_Download!$I$3:$I$30,Prev_Month_Download!BB$3:BB$30)</f>
        <v>0</v>
      </c>
      <c r="AE6">
        <f>_xlfn.XLOOKUP($D6,Prev_Month_Download!$I$3:$I$30,Prev_Month_Download!BC$3:BC$30)</f>
        <v>25</v>
      </c>
      <c r="AF6">
        <f>_xlfn.XLOOKUP($D6,Prev_Month_Download!$I$3:$I$30,Prev_Month_Download!BD$3:BD$30)</f>
        <v>0</v>
      </c>
      <c r="AG6">
        <f>_xlfn.XLOOKUP($D6,Prev_Month_Download!$I$3:$I$30,Prev_Month_Download!BE$3:BE$30)</f>
        <v>1</v>
      </c>
      <c r="AH6">
        <f>_xlfn.XLOOKUP($D6,Prev_Month_Download!$I$3:$I$30,Prev_Month_Download!BF$3:BF$30)</f>
        <v>0</v>
      </c>
      <c r="AI6">
        <f>_xlfn.XLOOKUP($D6,Prev_Month_Download!$I$3:$I$30,Prev_Month_Download!BG$3:BG$30)</f>
        <v>26</v>
      </c>
      <c r="AJ6">
        <f>_xlfn.XLOOKUP($D6,Prev_Month_Download!$I$3:$I$30,Prev_Month_Download!BH$3:BH$30)</f>
        <v>0</v>
      </c>
      <c r="AK6">
        <f>_xlfn.XLOOKUP($D6,Prev_Month_Download!$I$3:$I$30,Prev_Month_Download!BI$3:BI$30)</f>
        <v>12</v>
      </c>
      <c r="AL6">
        <f>_xlfn.XLOOKUP($D6,Prev_Month_Download!$I$3:$I$30,Prev_Month_Download!BJ$3:BJ$30)</f>
        <v>0</v>
      </c>
      <c r="AM6">
        <f>_xlfn.XLOOKUP($D6,Prev_Month_Download!$I$3:$I$30,Prev_Month_Download!BK$3:BK$30)</f>
        <v>3</v>
      </c>
      <c r="AN6">
        <f>_xlfn.XLOOKUP($D6,Prev_Month_Download!$I$3:$I$30,Prev_Month_Download!BL$3:BL$30)</f>
        <v>0</v>
      </c>
      <c r="AO6">
        <f>_xlfn.XLOOKUP($D6,Prev_Month_Download!$I$3:$I$30,Prev_Month_Download!BM$3:BM$30)</f>
        <v>15</v>
      </c>
      <c r="AP6">
        <f>_xlfn.XLOOKUP($D6,Prev_Month_Download!$I$3:$I$30,Prev_Month_Download!BN$3:BN$30)</f>
        <v>0</v>
      </c>
      <c r="AQ6">
        <f>_xlfn.XLOOKUP($D6,Prev_Month_Download!$I$3:$I$30,Prev_Month_Download!BO$3:BO$30)</f>
        <v>22</v>
      </c>
      <c r="AR6">
        <f>_xlfn.XLOOKUP($D6,Prev_Month_Download!$I$3:$I$30,Prev_Month_Download!BP$3:BP$30)</f>
        <v>0</v>
      </c>
      <c r="AS6">
        <f>_xlfn.XLOOKUP($D6,Prev_Month_Download!$I$3:$I$30,Prev_Month_Download!BQ$3:BQ$30)</f>
        <v>3</v>
      </c>
      <c r="AT6">
        <f>_xlfn.XLOOKUP($D6,Prev_Month_Download!$I$3:$I$30,Prev_Month_Download!BR$3:BR$30)</f>
        <v>0</v>
      </c>
      <c r="AU6">
        <f>_xlfn.XLOOKUP($D6,Prev_Month_Download!$I$3:$I$30,Prev_Month_Download!BS$3:BS$30)</f>
        <v>25</v>
      </c>
      <c r="AV6">
        <f>_xlfn.XLOOKUP($D6,Prev_Month_Download!$I$3:$I$30,Prev_Month_Download!BT$3:BT$30)</f>
        <v>0</v>
      </c>
      <c r="AW6">
        <f>_xlfn.XLOOKUP($D6,Prev_Month_Download!$I$3:$I$30,Prev_Month_Download!BU$3:BU$30)</f>
        <v>8</v>
      </c>
      <c r="AX6">
        <f>_xlfn.XLOOKUP($D6,Prev_Month_Download!$I$3:$I$30,Prev_Month_Download!BV$3:BV$30)</f>
        <v>0</v>
      </c>
      <c r="AY6">
        <f>_xlfn.XLOOKUP($D6,Prev_Month_Download!$I$3:$I$30,Prev_Month_Download!BW$3:BW$30)</f>
        <v>0</v>
      </c>
      <c r="AZ6">
        <f>_xlfn.XLOOKUP($D6,Prev_Month_Download!$I$3:$I$30,Prev_Month_Download!BX$3:BX$30)</f>
        <v>0</v>
      </c>
      <c r="BA6">
        <f>_xlfn.XLOOKUP($D6,Prev_Month_Download!$I$3:$I$30,Prev_Month_Download!BY$3:BY$30)</f>
        <v>8</v>
      </c>
      <c r="BB6">
        <f>_xlfn.XLOOKUP($D6,Prev_Month_Download!$I$3:$I$30,Prev_Month_Download!BZ$3:BZ$30)</f>
        <v>0</v>
      </c>
      <c r="BC6">
        <f>_xlfn.XLOOKUP($D6,Prev_Month_Download!$I$3:$I$30,Prev_Month_Download!CA$3:CA$30)</f>
        <v>8</v>
      </c>
      <c r="BD6">
        <f>_xlfn.XLOOKUP($D6,Prev_Month_Download!$I$3:$I$30,Prev_Month_Download!CB$3:CB$30)</f>
        <v>0</v>
      </c>
      <c r="BE6">
        <f>_xlfn.XLOOKUP($D6,Prev_Month_Download!$I$3:$I$30,Prev_Month_Download!CC$3:CC$30)</f>
        <v>0</v>
      </c>
      <c r="BF6">
        <f>_xlfn.XLOOKUP($D6,Prev_Month_Download!$I$3:$I$30,Prev_Month_Download!CD$3:CD$30)</f>
        <v>0</v>
      </c>
      <c r="BG6">
        <f>_xlfn.XLOOKUP($D6,Prev_Month_Download!$I$3:$I$30,Prev_Month_Download!CE$3:CE$30)</f>
        <v>8</v>
      </c>
      <c r="BH6">
        <f>_xlfn.XLOOKUP($D6,Prev_Month_Download!$I$3:$I$30,Prev_Month_Download!CF$3:CF$30)</f>
        <v>0</v>
      </c>
      <c r="BI6">
        <f>_xlfn.XLOOKUP($D6,Prev_Month_Download!$I$3:$I$30,Prev_Month_Download!CG$3:CG$30)</f>
        <v>12</v>
      </c>
      <c r="BJ6">
        <f>_xlfn.XLOOKUP($D6,Prev_Month_Download!$I$3:$I$30,Prev_Month_Download!CH$3:CH$30)</f>
        <v>0</v>
      </c>
      <c r="BK6">
        <f>_xlfn.XLOOKUP($D6,Prev_Month_Download!$I$3:$I$30,Prev_Month_Download!CI$3:CI$30)</f>
        <v>3</v>
      </c>
      <c r="BL6">
        <f>_xlfn.XLOOKUP($D6,Prev_Month_Download!$I$3:$I$30,Prev_Month_Download!CJ$3:CJ$30)</f>
        <v>0</v>
      </c>
      <c r="BM6">
        <f>_xlfn.XLOOKUP($D6,Prev_Month_Download!$I$3:$I$30,Prev_Month_Download!CK$3:CK$30)</f>
        <v>15</v>
      </c>
      <c r="BN6">
        <f>_xlfn.XLOOKUP($D6,Prev_Month_Download!$I$3:$I$30,Prev_Month_Download!CL$3:CL$30)</f>
        <v>0</v>
      </c>
      <c r="BO6">
        <f>_xlfn.XLOOKUP($D6,Prev_Month_Download!$I$3:$I$30,Prev_Month_Download!CM$3:CM$30)</f>
        <v>22</v>
      </c>
      <c r="BP6">
        <f>_xlfn.XLOOKUP($D6,Prev_Month_Download!$I$3:$I$30,Prev_Month_Download!CN$3:CN$30)</f>
        <v>0</v>
      </c>
      <c r="BQ6">
        <f>_xlfn.XLOOKUP($D6,Prev_Month_Download!$I$3:$I$30,Prev_Month_Download!CO$3:CO$30)</f>
        <v>3</v>
      </c>
      <c r="BR6">
        <f>_xlfn.XLOOKUP($D6,Prev_Month_Download!$I$3:$I$30,Prev_Month_Download!CP$3:CP$30)</f>
        <v>0</v>
      </c>
      <c r="BS6">
        <f>_xlfn.XLOOKUP($D6,Prev_Month_Download!$I$3:$I$30,Prev_Month_Download!CQ$3:CQ$30)</f>
        <v>25</v>
      </c>
      <c r="BT6">
        <f>_xlfn.XLOOKUP($D6,Prev_Month_Download!$I$3:$I$30,Prev_Month_Download!CR$3:CR$30)</f>
        <v>0</v>
      </c>
      <c r="BU6">
        <f>_xlfn.XLOOKUP($D6,Prev_Month_Download!$I$3:$I$30,Prev_Month_Download!CS$3:CS$30)</f>
        <v>2</v>
      </c>
      <c r="BV6">
        <f>_xlfn.XLOOKUP($D6,Prev_Month_Download!$I$3:$I$30,Prev_Month_Download!CT$3:CT$30)</f>
        <v>4</v>
      </c>
      <c r="BW6">
        <f>_xlfn.XLOOKUP($D6,Prev_Month_Download!$I$3:$I$30,Prev_Month_Download!CU$3:CU$30)</f>
        <v>0</v>
      </c>
      <c r="BX6">
        <f>_xlfn.XLOOKUP($D6,Prev_Month_Download!$I$3:$I$30,Prev_Month_Download!CV$3:CV$30)</f>
        <v>7</v>
      </c>
      <c r="BY6">
        <f>_xlfn.XLOOKUP($D6,Prev_Month_Download!$I$3:$I$30,Prev_Month_Download!CW$3:CW$30)</f>
        <v>1</v>
      </c>
      <c r="BZ6">
        <f>_xlfn.XLOOKUP($D6,Prev_Month_Download!$I$3:$I$30,Prev_Month_Download!CX$3:CX$30)</f>
        <v>1</v>
      </c>
      <c r="CA6">
        <f>_xlfn.XLOOKUP($D6,Prev_Month_Download!$I$3:$I$30,Prev_Month_Download!CY$3:CY$30)</f>
        <v>5</v>
      </c>
      <c r="CB6">
        <f>_xlfn.XLOOKUP($D6,Prev_Month_Download!$I$3:$I$30,Prev_Month_Download!CZ$3:CZ$30)</f>
        <v>3</v>
      </c>
      <c r="CC6">
        <f>_xlfn.XLOOKUP($D6,Prev_Month_Download!$I$3:$I$30,Prev_Month_Download!DA$3:DA$30)</f>
        <v>2</v>
      </c>
      <c r="CD6">
        <f>_xlfn.XLOOKUP($D6,Prev_Month_Download!$I$3:$I$30,Prev_Month_Download!DB$3:DB$30)</f>
        <v>0</v>
      </c>
      <c r="CE6">
        <f>_xlfn.XLOOKUP($D6,Prev_Month_Download!$I$3:$I$30,Prev_Month_Download!DC$3:DC$30)</f>
        <v>4</v>
      </c>
      <c r="CF6">
        <f>_xlfn.XLOOKUP($D6,Prev_Month_Download!$I$3:$I$30,Prev_Month_Download!DD$3:DD$30)</f>
        <v>1</v>
      </c>
      <c r="CG6" s="23" t="str">
        <f>_xlfn.XLOOKUP($D6,Prev_Month_Download!$I$3:$I$30,Prev_Month_Download!AI$3:AI$30)</f>
        <v>Yes</v>
      </c>
      <c r="CH6" s="23" t="str">
        <f>_xlfn.XLOOKUP($D6,Prev_Month_Download!$I$3:$I$30,Prev_Month_Download!AJ$3:AJ$30)</f>
        <v>Yes</v>
      </c>
      <c r="CI6" s="23" t="str">
        <f>_xlfn.XLOOKUP($D6,Prev_Month_Download!$I$3:$I$30,Prev_Month_Download!AK$3:AK$30)</f>
        <v>Yes</v>
      </c>
      <c r="CJ6" s="23">
        <f ca="1">_xlfn.XLOOKUP($D6,Prev_Month_Download!$I$3:$I$30,Prev_Month_Download!AL$3:AL$30)</f>
        <v>19</v>
      </c>
      <c r="CK6" s="23" t="str">
        <f>_xlfn.XLOOKUP($D6,Prev_Month_Download!$I$3:$I$30,Prev_Month_Download!AM$3:AM$30)</f>
        <v>No</v>
      </c>
      <c r="CL6" s="23" t="str">
        <f>_xlfn.XLOOKUP($D6,Prev_Month_Download!$I$3:$I$30,Prev_Month_Download!AN$3:AN$30)</f>
        <v>Convergence</v>
      </c>
      <c r="CM6" s="23" t="str">
        <f>_xlfn.XLOOKUP($D6,Prev_Month_Download!$I$3:$I$30,Prev_Month_Download!AO$3:AO$30)</f>
        <v>No</v>
      </c>
      <c r="CN6" s="23" t="str">
        <f>_xlfn.XLOOKUP($D6,Prev_Month_Download!$I$3:$I$30,Prev_Month_Download!AP$3:AP$30)</f>
        <v>No</v>
      </c>
      <c r="CO6" s="23">
        <f>_xlfn.XLOOKUP($D6,Prev_Month_Download!$I$3:$I$30,Prev_Month_Download!AQ$3:AQ$30)</f>
        <v>0</v>
      </c>
      <c r="CP6" s="23">
        <f>_xlfn.XLOOKUP($D6,Prev_Month_Download!$I$3:$I$30,Prev_Month_Download!AR$3:AR$30)</f>
        <v>0</v>
      </c>
      <c r="CQ6" s="23" t="str">
        <f>_xlfn.XLOOKUP($D6,Prev_Month_Download!$I$3:$I$30,Prev_Month_Download!AS$3:AS$30)</f>
        <v>Yes</v>
      </c>
      <c r="CR6" s="23">
        <f ca="1">_xlfn.XLOOKUP($D6,Prev_Month_Download!$I$3:$I$30,Prev_Month_Download!AT$3:AT$30)</f>
        <v>14</v>
      </c>
      <c r="CS6" s="23">
        <f>_xlfn.XLOOKUP($D6,Prev_Month_Download!$I$3:$I$30,Prev_Month_Download!AU$3:AU$30)</f>
        <v>40</v>
      </c>
      <c r="CT6" s="23">
        <f>_xlfn.XLOOKUP($D6,Prev_Month_Download!$I$3:$I$30,Prev_Month_Download!AV$3:AV$30)</f>
        <v>0</v>
      </c>
    </row>
    <row r="7" spans="1:98" x14ac:dyDescent="0.2">
      <c r="A7" s="18">
        <v>12</v>
      </c>
      <c r="B7" s="14">
        <v>48</v>
      </c>
      <c r="C7" s="28" t="s">
        <v>62</v>
      </c>
      <c r="D7" s="22">
        <v>10236210405</v>
      </c>
      <c r="E7" s="18">
        <v>4</v>
      </c>
      <c r="F7" s="18" t="s">
        <v>86</v>
      </c>
      <c r="G7" s="18" t="s">
        <v>38</v>
      </c>
      <c r="H7" s="18" t="s">
        <v>39</v>
      </c>
      <c r="I7" s="18" t="s">
        <v>40</v>
      </c>
      <c r="J7" s="18" t="s">
        <v>41</v>
      </c>
      <c r="K7" s="9">
        <f>_xlfn.XLOOKUP($D7,Prev_Month_Download!$I$3:$I$30,Prev_Month_Download!U$3:U$30)</f>
        <v>10</v>
      </c>
      <c r="L7" s="9">
        <f>_xlfn.XLOOKUP($D7,Prev_Month_Download!$I$3:$I$30,Prev_Month_Download!V$3:V$30)</f>
        <v>56</v>
      </c>
      <c r="M7" s="9">
        <f>_xlfn.XLOOKUP($D7,Prev_Month_Download!$I$3:$I$30,Prev_Month_Download!W$3:W$30)</f>
        <v>69</v>
      </c>
      <c r="N7" s="9">
        <f>_xlfn.XLOOKUP($D7,Prev_Month_Download!$I$3:$I$30,Prev_Month_Download!X$3:X$30)</f>
        <v>11</v>
      </c>
      <c r="O7" s="9">
        <f>_xlfn.XLOOKUP($D7,Prev_Month_Download!$I$3:$I$30,Prev_Month_Download!Y$3:Y$30)</f>
        <v>10</v>
      </c>
      <c r="P7" s="9">
        <f>_xlfn.XLOOKUP($D7,Prev_Month_Download!$I$3:$I$30,Prev_Month_Download!Z$3:Z$30)</f>
        <v>25</v>
      </c>
      <c r="Q7" s="9">
        <f>_xlfn.XLOOKUP($D7,Prev_Month_Download!$I$3:$I$30,Prev_Month_Download!AA$3:AA$30)</f>
        <v>0</v>
      </c>
      <c r="R7" s="9">
        <f>_xlfn.XLOOKUP($D7,Prev_Month_Download!$I$3:$I$30,Prev_Month_Download!AB$3:AB$30)</f>
        <v>0</v>
      </c>
      <c r="S7" s="9">
        <f>_xlfn.XLOOKUP($D7,Prev_Month_Download!$I$3:$I$30,Prev_Month_Download!AC$3:AC$30)</f>
        <v>25</v>
      </c>
      <c r="T7" s="9">
        <f>_xlfn.XLOOKUP($D7,Prev_Month_Download!$I$3:$I$30,Prev_Month_Download!AD$3:AD$30)</f>
        <v>0</v>
      </c>
      <c r="U7" s="11" t="s">
        <v>43</v>
      </c>
      <c r="V7" s="11" t="s">
        <v>43</v>
      </c>
      <c r="W7" s="11" t="s">
        <v>198</v>
      </c>
      <c r="X7" s="11" t="s">
        <v>43</v>
      </c>
      <c r="Y7">
        <f>_xlfn.XLOOKUP($D7,Prev_Month_Download!$I$3:$I$30,Prev_Month_Download!AW$3:AW$30)</f>
        <v>7</v>
      </c>
      <c r="Z7">
        <f>_xlfn.XLOOKUP($D7,Prev_Month_Download!$I$3:$I$30,Prev_Month_Download!AX$3:AX$30)</f>
        <v>0</v>
      </c>
      <c r="AA7">
        <f>_xlfn.XLOOKUP($D7,Prev_Month_Download!$I$3:$I$30,Prev_Month_Download!AY$3:AY$30)</f>
        <v>12</v>
      </c>
      <c r="AB7">
        <f>_xlfn.XLOOKUP($D7,Prev_Month_Download!$I$3:$I$30,Prev_Month_Download!AZ$3:AZ$30)</f>
        <v>0</v>
      </c>
      <c r="AC7">
        <f>_xlfn.XLOOKUP($D7,Prev_Month_Download!$I$3:$I$30,Prev_Month_Download!BA$3:BA$30)</f>
        <v>19</v>
      </c>
      <c r="AD7">
        <f>_xlfn.XLOOKUP($D7,Prev_Month_Download!$I$3:$I$30,Prev_Month_Download!BB$3:BB$30)</f>
        <v>0</v>
      </c>
      <c r="AE7">
        <f>_xlfn.XLOOKUP($D7,Prev_Month_Download!$I$3:$I$30,Prev_Month_Download!BC$3:BC$30)</f>
        <v>13</v>
      </c>
      <c r="AF7">
        <f>_xlfn.XLOOKUP($D7,Prev_Month_Download!$I$3:$I$30,Prev_Month_Download!BD$3:BD$30)</f>
        <v>0</v>
      </c>
      <c r="AG7">
        <f>_xlfn.XLOOKUP($D7,Prev_Month_Download!$I$3:$I$30,Prev_Month_Download!BE$3:BE$30)</f>
        <v>8</v>
      </c>
      <c r="AH7">
        <f>_xlfn.XLOOKUP($D7,Prev_Month_Download!$I$3:$I$30,Prev_Month_Download!BF$3:BF$30)</f>
        <v>0</v>
      </c>
      <c r="AI7">
        <f>_xlfn.XLOOKUP($D7,Prev_Month_Download!$I$3:$I$30,Prev_Month_Download!BG$3:BG$30)</f>
        <v>21</v>
      </c>
      <c r="AJ7">
        <f>_xlfn.XLOOKUP($D7,Prev_Month_Download!$I$3:$I$30,Prev_Month_Download!BH$3:BH$30)</f>
        <v>0</v>
      </c>
      <c r="AK7">
        <f>_xlfn.XLOOKUP($D7,Prev_Month_Download!$I$3:$I$30,Prev_Month_Download!BI$3:BI$30)</f>
        <v>10</v>
      </c>
      <c r="AL7">
        <f>_xlfn.XLOOKUP($D7,Prev_Month_Download!$I$3:$I$30,Prev_Month_Download!BJ$3:BJ$30)</f>
        <v>0</v>
      </c>
      <c r="AM7">
        <f>_xlfn.XLOOKUP($D7,Prev_Month_Download!$I$3:$I$30,Prev_Month_Download!BK$3:BK$30)</f>
        <v>6</v>
      </c>
      <c r="AN7">
        <f>_xlfn.XLOOKUP($D7,Prev_Month_Download!$I$3:$I$30,Prev_Month_Download!BL$3:BL$30)</f>
        <v>0</v>
      </c>
      <c r="AO7">
        <f>_xlfn.XLOOKUP($D7,Prev_Month_Download!$I$3:$I$30,Prev_Month_Download!BM$3:BM$30)</f>
        <v>16</v>
      </c>
      <c r="AP7">
        <f>_xlfn.XLOOKUP($D7,Prev_Month_Download!$I$3:$I$30,Prev_Month_Download!BN$3:BN$30)</f>
        <v>0</v>
      </c>
      <c r="AQ7">
        <f>_xlfn.XLOOKUP($D7,Prev_Month_Download!$I$3:$I$30,Prev_Month_Download!BO$3:BO$30)</f>
        <v>17</v>
      </c>
      <c r="AR7">
        <f>_xlfn.XLOOKUP($D7,Prev_Month_Download!$I$3:$I$30,Prev_Month_Download!BP$3:BP$30)</f>
        <v>0</v>
      </c>
      <c r="AS7">
        <f>_xlfn.XLOOKUP($D7,Prev_Month_Download!$I$3:$I$30,Prev_Month_Download!BQ$3:BQ$30)</f>
        <v>7</v>
      </c>
      <c r="AT7">
        <f>_xlfn.XLOOKUP($D7,Prev_Month_Download!$I$3:$I$30,Prev_Month_Download!BR$3:BR$30)</f>
        <v>0</v>
      </c>
      <c r="AU7">
        <f>_xlfn.XLOOKUP($D7,Prev_Month_Download!$I$3:$I$30,Prev_Month_Download!BS$3:BS$30)</f>
        <v>24</v>
      </c>
      <c r="AV7">
        <f>_xlfn.XLOOKUP($D7,Prev_Month_Download!$I$3:$I$30,Prev_Month_Download!BT$3:BT$30)</f>
        <v>0</v>
      </c>
      <c r="AW7">
        <f>_xlfn.XLOOKUP($D7,Prev_Month_Download!$I$3:$I$30,Prev_Month_Download!BU$3:BU$30)</f>
        <v>5</v>
      </c>
      <c r="AX7">
        <f>_xlfn.XLOOKUP($D7,Prev_Month_Download!$I$3:$I$30,Prev_Month_Download!BV$3:BV$30)</f>
        <v>0</v>
      </c>
      <c r="AY7">
        <f>_xlfn.XLOOKUP($D7,Prev_Month_Download!$I$3:$I$30,Prev_Month_Download!BW$3:BW$30)</f>
        <v>3</v>
      </c>
      <c r="AZ7">
        <f>_xlfn.XLOOKUP($D7,Prev_Month_Download!$I$3:$I$30,Prev_Month_Download!BX$3:BX$30)</f>
        <v>0</v>
      </c>
      <c r="BA7">
        <f>_xlfn.XLOOKUP($D7,Prev_Month_Download!$I$3:$I$30,Prev_Month_Download!BY$3:BY$30)</f>
        <v>8</v>
      </c>
      <c r="BB7">
        <f>_xlfn.XLOOKUP($D7,Prev_Month_Download!$I$3:$I$30,Prev_Month_Download!BZ$3:BZ$30)</f>
        <v>0</v>
      </c>
      <c r="BC7">
        <f>_xlfn.XLOOKUP($D7,Prev_Month_Download!$I$3:$I$30,Prev_Month_Download!CA$3:CA$30)</f>
        <v>1</v>
      </c>
      <c r="BD7">
        <f>_xlfn.XLOOKUP($D7,Prev_Month_Download!$I$3:$I$30,Prev_Month_Download!CB$3:CB$30)</f>
        <v>0</v>
      </c>
      <c r="BE7">
        <f>_xlfn.XLOOKUP($D7,Prev_Month_Download!$I$3:$I$30,Prev_Month_Download!CC$3:CC$30)</f>
        <v>7</v>
      </c>
      <c r="BF7">
        <f>_xlfn.XLOOKUP($D7,Prev_Month_Download!$I$3:$I$30,Prev_Month_Download!CD$3:CD$30)</f>
        <v>0</v>
      </c>
      <c r="BG7">
        <f>_xlfn.XLOOKUP($D7,Prev_Month_Download!$I$3:$I$30,Prev_Month_Download!CE$3:CE$30)</f>
        <v>8</v>
      </c>
      <c r="BH7">
        <f>_xlfn.XLOOKUP($D7,Prev_Month_Download!$I$3:$I$30,Prev_Month_Download!CF$3:CF$30)</f>
        <v>0</v>
      </c>
      <c r="BI7">
        <f>_xlfn.XLOOKUP($D7,Prev_Month_Download!$I$3:$I$30,Prev_Month_Download!CG$3:CG$30)</f>
        <v>10</v>
      </c>
      <c r="BJ7">
        <f>_xlfn.XLOOKUP($D7,Prev_Month_Download!$I$3:$I$30,Prev_Month_Download!CH$3:CH$30)</f>
        <v>0</v>
      </c>
      <c r="BK7">
        <f>_xlfn.XLOOKUP($D7,Prev_Month_Download!$I$3:$I$30,Prev_Month_Download!CI$3:CI$30)</f>
        <v>6</v>
      </c>
      <c r="BL7">
        <f>_xlfn.XLOOKUP($D7,Prev_Month_Download!$I$3:$I$30,Prev_Month_Download!CJ$3:CJ$30)</f>
        <v>0</v>
      </c>
      <c r="BM7">
        <f>_xlfn.XLOOKUP($D7,Prev_Month_Download!$I$3:$I$30,Prev_Month_Download!CK$3:CK$30)</f>
        <v>16</v>
      </c>
      <c r="BN7">
        <f>_xlfn.XLOOKUP($D7,Prev_Month_Download!$I$3:$I$30,Prev_Month_Download!CL$3:CL$30)</f>
        <v>0</v>
      </c>
      <c r="BO7">
        <f>_xlfn.XLOOKUP($D7,Prev_Month_Download!$I$3:$I$30,Prev_Month_Download!CM$3:CM$30)</f>
        <v>17</v>
      </c>
      <c r="BP7">
        <f>_xlfn.XLOOKUP($D7,Prev_Month_Download!$I$3:$I$30,Prev_Month_Download!CN$3:CN$30)</f>
        <v>0</v>
      </c>
      <c r="BQ7">
        <f>_xlfn.XLOOKUP($D7,Prev_Month_Download!$I$3:$I$30,Prev_Month_Download!CO$3:CO$30)</f>
        <v>7</v>
      </c>
      <c r="BR7">
        <f>_xlfn.XLOOKUP($D7,Prev_Month_Download!$I$3:$I$30,Prev_Month_Download!CP$3:CP$30)</f>
        <v>0</v>
      </c>
      <c r="BS7">
        <f>_xlfn.XLOOKUP($D7,Prev_Month_Download!$I$3:$I$30,Prev_Month_Download!CQ$3:CQ$30)</f>
        <v>24</v>
      </c>
      <c r="BT7">
        <f>_xlfn.XLOOKUP($D7,Prev_Month_Download!$I$3:$I$30,Prev_Month_Download!CR$3:CR$30)</f>
        <v>0</v>
      </c>
      <c r="BU7">
        <f>_xlfn.XLOOKUP($D7,Prev_Month_Download!$I$3:$I$30,Prev_Month_Download!CS$3:CS$30)</f>
        <v>2</v>
      </c>
      <c r="BV7">
        <f>_xlfn.XLOOKUP($D7,Prev_Month_Download!$I$3:$I$30,Prev_Month_Download!CT$3:CT$30)</f>
        <v>5</v>
      </c>
      <c r="BW7">
        <f>_xlfn.XLOOKUP($D7,Prev_Month_Download!$I$3:$I$30,Prev_Month_Download!CU$3:CU$30)</f>
        <v>0</v>
      </c>
      <c r="BX7">
        <f>_xlfn.XLOOKUP($D7,Prev_Month_Download!$I$3:$I$30,Prev_Month_Download!CV$3:CV$30)</f>
        <v>3</v>
      </c>
      <c r="BY7">
        <f>_xlfn.XLOOKUP($D7,Prev_Month_Download!$I$3:$I$30,Prev_Month_Download!CW$3:CW$30)</f>
        <v>7</v>
      </c>
      <c r="BZ7">
        <f>_xlfn.XLOOKUP($D7,Prev_Month_Download!$I$3:$I$30,Prev_Month_Download!CX$3:CX$30)</f>
        <v>0</v>
      </c>
      <c r="CA7">
        <f>_xlfn.XLOOKUP($D7,Prev_Month_Download!$I$3:$I$30,Prev_Month_Download!CY$3:CY$30)</f>
        <v>0</v>
      </c>
      <c r="CB7">
        <f>_xlfn.XLOOKUP($D7,Prev_Month_Download!$I$3:$I$30,Prev_Month_Download!CZ$3:CZ$30)</f>
        <v>5</v>
      </c>
      <c r="CC7">
        <f>_xlfn.XLOOKUP($D7,Prev_Month_Download!$I$3:$I$30,Prev_Month_Download!DA$3:DA$30)</f>
        <v>2</v>
      </c>
      <c r="CD7">
        <f>_xlfn.XLOOKUP($D7,Prev_Month_Download!$I$3:$I$30,Prev_Month_Download!DB$3:DB$30)</f>
        <v>4</v>
      </c>
      <c r="CE7">
        <f>_xlfn.XLOOKUP($D7,Prev_Month_Download!$I$3:$I$30,Prev_Month_Download!DC$3:DC$30)</f>
        <v>2</v>
      </c>
      <c r="CF7">
        <f>_xlfn.XLOOKUP($D7,Prev_Month_Download!$I$3:$I$30,Prev_Month_Download!DD$3:DD$30)</f>
        <v>1</v>
      </c>
      <c r="CG7" s="23" t="str">
        <f>_xlfn.XLOOKUP($D7,Prev_Month_Download!$I$3:$I$30,Prev_Month_Download!AI$3:AI$30)</f>
        <v>Yes</v>
      </c>
      <c r="CH7" s="23" t="str">
        <f>_xlfn.XLOOKUP($D7,Prev_Month_Download!$I$3:$I$30,Prev_Month_Download!AJ$3:AJ$30)</f>
        <v>Yes</v>
      </c>
      <c r="CI7" s="23" t="str">
        <f>_xlfn.XLOOKUP($D7,Prev_Month_Download!$I$3:$I$30,Prev_Month_Download!AK$3:AK$30)</f>
        <v>Yes</v>
      </c>
      <c r="CJ7" s="23">
        <f ca="1">_xlfn.XLOOKUP($D7,Prev_Month_Download!$I$3:$I$30,Prev_Month_Download!AL$3:AL$30)</f>
        <v>16</v>
      </c>
      <c r="CK7" s="23" t="str">
        <f>_xlfn.XLOOKUP($D7,Prev_Month_Download!$I$3:$I$30,Prev_Month_Download!AM$3:AM$30)</f>
        <v>Yes</v>
      </c>
      <c r="CL7" s="23" t="str">
        <f>_xlfn.XLOOKUP($D7,Prev_Month_Download!$I$3:$I$30,Prev_Month_Download!AN$3:AN$30)</f>
        <v>Convergence</v>
      </c>
      <c r="CM7" s="23" t="str">
        <f>_xlfn.XLOOKUP($D7,Prev_Month_Download!$I$3:$I$30,Prev_Month_Download!AO$3:AO$30)</f>
        <v>No</v>
      </c>
      <c r="CN7" s="23" t="str">
        <f>_xlfn.XLOOKUP($D7,Prev_Month_Download!$I$3:$I$30,Prev_Month_Download!AP$3:AP$30)</f>
        <v>No</v>
      </c>
      <c r="CO7" s="23">
        <f>_xlfn.XLOOKUP($D7,Prev_Month_Download!$I$3:$I$30,Prev_Month_Download!AQ$3:AQ$30)</f>
        <v>0</v>
      </c>
      <c r="CP7" s="23">
        <f>_xlfn.XLOOKUP($D7,Prev_Month_Download!$I$3:$I$30,Prev_Month_Download!AR$3:AR$30)</f>
        <v>0</v>
      </c>
      <c r="CQ7" s="23" t="str">
        <f>_xlfn.XLOOKUP($D7,Prev_Month_Download!$I$3:$I$30,Prev_Month_Download!AS$3:AS$30)</f>
        <v>Yes</v>
      </c>
      <c r="CR7" s="23">
        <f ca="1">_xlfn.XLOOKUP($D7,Prev_Month_Download!$I$3:$I$30,Prev_Month_Download!AT$3:AT$30)</f>
        <v>10</v>
      </c>
      <c r="CS7" s="23">
        <f>_xlfn.XLOOKUP($D7,Prev_Month_Download!$I$3:$I$30,Prev_Month_Download!AU$3:AU$30)</f>
        <v>40</v>
      </c>
      <c r="CT7" s="23">
        <f>_xlfn.XLOOKUP($D7,Prev_Month_Download!$I$3:$I$30,Prev_Month_Download!AV$3:AV$30)</f>
        <v>0</v>
      </c>
    </row>
  </sheetData>
  <mergeCells count="37">
    <mergeCell ref="BO3:BT3"/>
    <mergeCell ref="CE3:CF3"/>
    <mergeCell ref="BU3:BV3"/>
    <mergeCell ref="BW3:BX3"/>
    <mergeCell ref="BY3:BZ3"/>
    <mergeCell ref="CA3:CB3"/>
    <mergeCell ref="CC3:CD3"/>
    <mergeCell ref="AQ3:AV3"/>
    <mergeCell ref="AW3:BB3"/>
    <mergeCell ref="BC3:BH3"/>
    <mergeCell ref="BI3:BN3"/>
    <mergeCell ref="X3:X4"/>
    <mergeCell ref="Y3:AD3"/>
    <mergeCell ref="AE3:AJ3"/>
    <mergeCell ref="AK3:AP3"/>
    <mergeCell ref="W3:W4"/>
    <mergeCell ref="BU2:BX2"/>
    <mergeCell ref="BY2:CB2"/>
    <mergeCell ref="CC2:CF2"/>
    <mergeCell ref="K3:K4"/>
    <mergeCell ref="L3:L4"/>
    <mergeCell ref="M3:M4"/>
    <mergeCell ref="N3:N4"/>
    <mergeCell ref="O3:O4"/>
    <mergeCell ref="P3:P4"/>
    <mergeCell ref="Q3:Q4"/>
    <mergeCell ref="R3:R4"/>
    <mergeCell ref="S3:S4"/>
    <mergeCell ref="T3:T4"/>
    <mergeCell ref="U3:U4"/>
    <mergeCell ref="V3:V4"/>
    <mergeCell ref="BU1:CF1"/>
    <mergeCell ref="G1:J1"/>
    <mergeCell ref="K1:O1"/>
    <mergeCell ref="P1:T1"/>
    <mergeCell ref="U1:X1"/>
    <mergeCell ref="Y1:BT1"/>
  </mergeCells>
  <conditionalFormatting sqref="B8:B1048576 B1:B4">
    <cfRule type="duplicateValues" dxfId="27" priority="5"/>
    <cfRule type="duplicateValues" dxfId="26" priority="6"/>
  </conditionalFormatting>
  <conditionalFormatting sqref="A1:A1048576">
    <cfRule type="duplicateValues" dxfId="25" priority="2"/>
  </conditionalFormatting>
  <conditionalFormatting sqref="B5:B7">
    <cfRule type="duplicateValues" dxfId="24" priority="36"/>
  </conditionalFormatting>
  <conditionalFormatting sqref="C1:D1048576">
    <cfRule type="duplicateValues" dxfId="23" priority="1"/>
  </conditionalFormatting>
  <pageMargins left="0.7" right="0.7" top="0.75" bottom="0.75" header="0.3" footer="0.3"/>
  <legacyDrawing r:id="rId1"/>
  <extLst>
    <ext xmlns:x14="http://schemas.microsoft.com/office/spreadsheetml/2009/9/main" uri="{CCE6A557-97BC-4b89-ADB6-D9C93CAAB3DF}">
      <x14:dataValidations xmlns:xm="http://schemas.microsoft.com/office/excel/2006/main" count="5">
        <x14:dataValidation type="list" allowBlank="1" showInputMessage="1" showErrorMessage="1" xr:uid="{9AE11720-6D47-492B-9C33-7487E7633697}">
          <x14:formula1>
            <xm:f>Sheet1!$D$2:$D$4</xm:f>
          </x14:formula1>
          <xm:sqref>I5:I7</xm:sqref>
        </x14:dataValidation>
        <x14:dataValidation type="list" allowBlank="1" showInputMessage="1" showErrorMessage="1" xr:uid="{ADD7AE97-1CB2-43E7-86B5-A9541E846626}">
          <x14:formula1>
            <xm:f>Sheet1!$A$2:$A$3</xm:f>
          </x14:formula1>
          <xm:sqref>U5:V7 X5:X7</xm:sqref>
        </x14:dataValidation>
        <x14:dataValidation type="list" allowBlank="1" showInputMessage="1" showErrorMessage="1" xr:uid="{C4CFBA11-E7AC-465B-AE40-BE84BB5364C2}">
          <x14:formula1>
            <xm:f>Sheet1!$E$2:$E$4</xm:f>
          </x14:formula1>
          <xm:sqref>J5:J7</xm:sqref>
        </x14:dataValidation>
        <x14:dataValidation type="list" allowBlank="1" showInputMessage="1" showErrorMessage="1" xr:uid="{AEA0ED24-C500-4206-B3A9-753D91A5578C}">
          <x14:formula1>
            <xm:f>'/Users/anuragkumar/Library/Containers/com.microsoft.Excel/Data/Documents/H:\Medha\mpr upload format\[icdsMPRxxx.xlsx]Sheet4'!#REF!</xm:f>
          </x14:formula1>
          <xm:sqref>G5:H7</xm:sqref>
        </x14:dataValidation>
        <x14:dataValidation type="list" allowBlank="1" showInputMessage="1" showErrorMessage="1" xr:uid="{DD7C695B-87DB-4CD1-8E71-9A6C7FC07ED7}">
          <x14:formula1>
            <xm:f>Sheet1!$F$2:$F$5</xm:f>
          </x14:formula1>
          <xm:sqref>W5:W7</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1363FA-25AD-4CEF-B1E9-DDABFC6D235B}">
  <sheetPr codeName="Sheet5"/>
  <dimension ref="A1:CH31"/>
  <sheetViews>
    <sheetView tabSelected="1" workbookViewId="0">
      <selection activeCell="D14" sqref="D14"/>
    </sheetView>
  </sheetViews>
  <sheetFormatPr baseColWidth="10" defaultColWidth="8.83203125" defaultRowHeight="15" x14ac:dyDescent="0.2"/>
  <cols>
    <col min="1" max="1" width="7.1640625" customWidth="1"/>
    <col min="2" max="2" width="11.5" bestFit="1" customWidth="1"/>
    <col min="3" max="3" width="25.33203125" bestFit="1" customWidth="1"/>
    <col min="4" max="4" width="12" bestFit="1" customWidth="1"/>
    <col min="5" max="5" width="7.5" customWidth="1"/>
    <col min="6" max="6" width="5.5" customWidth="1"/>
    <col min="7" max="7" width="6.5" bestFit="1" customWidth="1"/>
    <col min="8" max="8" width="9.6640625" bestFit="1" customWidth="1"/>
    <col min="9" max="9" width="7" bestFit="1" customWidth="1"/>
    <col min="10" max="10" width="11.33203125" bestFit="1" customWidth="1"/>
    <col min="11" max="15" width="8.6640625" customWidth="1"/>
    <col min="16" max="16" width="5.1640625" bestFit="1" customWidth="1"/>
    <col min="17" max="17" width="9" bestFit="1" customWidth="1"/>
    <col min="18" max="18" width="5.5" bestFit="1" customWidth="1"/>
    <col min="19" max="19" width="3.5" bestFit="1" customWidth="1"/>
    <col min="20" max="20" width="8.83203125" bestFit="1" customWidth="1"/>
    <col min="21" max="72" width="8.83203125" customWidth="1"/>
    <col min="75" max="78" width="9.33203125" style="13" customWidth="1"/>
    <col min="79" max="86" width="9.1640625" style="13"/>
  </cols>
  <sheetData>
    <row r="1" spans="1:86" ht="38.25" customHeight="1" x14ac:dyDescent="0.2">
      <c r="A1" s="18">
        <v>1</v>
      </c>
      <c r="B1" s="18" t="s">
        <v>49</v>
      </c>
      <c r="C1" s="1" t="s">
        <v>0</v>
      </c>
      <c r="D1" s="2">
        <v>3</v>
      </c>
      <c r="E1" s="18"/>
      <c r="F1" s="18"/>
      <c r="G1" s="106" t="s">
        <v>1</v>
      </c>
      <c r="H1" s="106"/>
      <c r="I1" s="106"/>
      <c r="J1" s="106"/>
      <c r="K1" s="98" t="s">
        <v>2</v>
      </c>
      <c r="L1" s="98"/>
      <c r="M1" s="98"/>
      <c r="N1" s="98"/>
      <c r="O1" s="98"/>
      <c r="P1" s="99" t="s">
        <v>3</v>
      </c>
      <c r="Q1" s="99"/>
      <c r="R1" s="99"/>
      <c r="S1" s="99"/>
      <c r="T1" s="99"/>
      <c r="U1" s="107" t="s">
        <v>4</v>
      </c>
      <c r="V1" s="107"/>
      <c r="W1" s="107"/>
      <c r="X1" s="107"/>
      <c r="Y1" s="102" t="s">
        <v>361</v>
      </c>
      <c r="Z1" s="103"/>
      <c r="AA1" s="103"/>
      <c r="AB1" s="103"/>
      <c r="AC1" s="103"/>
      <c r="AD1" s="103"/>
      <c r="AE1" s="103"/>
      <c r="AF1" s="103"/>
      <c r="AG1" s="103"/>
      <c r="AH1" s="103"/>
      <c r="AI1" s="103"/>
      <c r="AJ1" s="103"/>
      <c r="AK1" s="103"/>
      <c r="AL1" s="103"/>
      <c r="AM1" s="103"/>
      <c r="AN1" s="103"/>
      <c r="AO1" s="103"/>
      <c r="AP1" s="103"/>
      <c r="AQ1" s="103"/>
      <c r="AR1" s="103"/>
      <c r="AS1" s="103"/>
      <c r="AT1" s="103"/>
      <c r="AU1" s="103"/>
      <c r="AV1" s="103"/>
      <c r="AW1" s="103"/>
      <c r="AX1" s="103"/>
      <c r="AY1" s="103"/>
      <c r="AZ1" s="103"/>
      <c r="BA1" s="103"/>
      <c r="BB1" s="103"/>
      <c r="BC1" s="103"/>
      <c r="BD1" s="103"/>
      <c r="BE1" s="103"/>
      <c r="BF1" s="103"/>
      <c r="BG1" s="103"/>
      <c r="BH1" s="103"/>
      <c r="BI1" s="103"/>
      <c r="BJ1" s="103"/>
      <c r="BK1" s="103"/>
      <c r="BL1" s="103"/>
      <c r="BM1" s="103"/>
      <c r="BN1" s="103"/>
      <c r="BO1" s="103"/>
      <c r="BP1" s="103"/>
      <c r="BQ1" s="103"/>
      <c r="BR1" s="103"/>
      <c r="BS1" s="103"/>
      <c r="BT1" s="104"/>
      <c r="BW1" s="95" t="s">
        <v>5</v>
      </c>
      <c r="BX1" s="96"/>
      <c r="BY1" s="96"/>
      <c r="BZ1" s="96"/>
      <c r="CA1" s="96"/>
      <c r="CB1" s="96"/>
      <c r="CC1" s="96"/>
      <c r="CD1" s="96"/>
      <c r="CE1" s="96"/>
      <c r="CF1" s="96"/>
      <c r="CG1" s="96"/>
      <c r="CH1" s="96"/>
    </row>
    <row r="2" spans="1:86" ht="19" x14ac:dyDescent="0.2">
      <c r="A2" s="18"/>
      <c r="B2" s="18">
        <f>COUNTA(A5:A48)</f>
        <v>25</v>
      </c>
      <c r="C2" s="1"/>
      <c r="D2" s="2"/>
      <c r="E2" s="18"/>
      <c r="F2" s="18"/>
      <c r="G2" s="19"/>
      <c r="H2" s="19"/>
      <c r="I2" s="19"/>
      <c r="J2" s="19"/>
      <c r="K2" s="15"/>
      <c r="L2" s="15"/>
      <c r="M2" s="15"/>
      <c r="N2" s="15"/>
      <c r="O2" s="15"/>
      <c r="P2" s="16"/>
      <c r="Q2" s="16"/>
      <c r="R2" s="16"/>
      <c r="S2" s="16"/>
      <c r="T2" s="16"/>
      <c r="U2" s="20"/>
      <c r="V2" s="20"/>
      <c r="W2" s="20"/>
      <c r="X2" s="20"/>
      <c r="Y2" s="32"/>
      <c r="Z2" s="34"/>
      <c r="AA2" s="34"/>
      <c r="AB2" s="34"/>
      <c r="AC2" s="34"/>
      <c r="AD2" s="34"/>
      <c r="AE2" s="34"/>
      <c r="AF2" s="34"/>
      <c r="AG2" s="34"/>
      <c r="AH2" s="34"/>
      <c r="AI2" s="34"/>
      <c r="AJ2" s="34"/>
      <c r="AK2" s="34"/>
      <c r="AL2" s="34"/>
      <c r="AM2" s="34"/>
      <c r="AN2" s="34"/>
      <c r="AO2" s="34"/>
      <c r="AP2" s="34"/>
      <c r="AQ2" s="34"/>
      <c r="AR2" s="34"/>
      <c r="AS2" s="34"/>
      <c r="AT2" s="34"/>
      <c r="AU2" s="34"/>
      <c r="AV2" s="34"/>
      <c r="AW2" s="34"/>
      <c r="AX2" s="34"/>
      <c r="AY2" s="34"/>
      <c r="AZ2" s="34"/>
      <c r="BA2" s="34"/>
      <c r="BB2" s="34"/>
      <c r="BC2" s="34"/>
      <c r="BD2" s="34"/>
      <c r="BE2" s="34"/>
      <c r="BF2" s="34"/>
      <c r="BG2" s="34"/>
      <c r="BH2" s="34"/>
      <c r="BI2" s="34"/>
      <c r="BJ2" s="34"/>
      <c r="BK2" s="34"/>
      <c r="BL2" s="34"/>
      <c r="BM2" s="34"/>
      <c r="BN2" s="34"/>
      <c r="BO2" s="34"/>
      <c r="BP2" s="34"/>
      <c r="BQ2" s="34"/>
      <c r="BR2" s="34"/>
      <c r="BS2" s="34"/>
      <c r="BT2" s="34"/>
      <c r="BW2" s="108" t="s">
        <v>6</v>
      </c>
      <c r="BX2" s="88"/>
      <c r="BY2" s="88"/>
      <c r="BZ2" s="88"/>
      <c r="CA2" s="108" t="s">
        <v>7</v>
      </c>
      <c r="CB2" s="88"/>
      <c r="CC2" s="88"/>
      <c r="CD2" s="88"/>
      <c r="CE2" s="108" t="s">
        <v>8</v>
      </c>
      <c r="CF2" s="88"/>
      <c r="CG2" s="88"/>
      <c r="CH2" s="88"/>
    </row>
    <row r="3" spans="1:86" ht="19" x14ac:dyDescent="0.2">
      <c r="A3" s="18"/>
      <c r="B3" s="18"/>
      <c r="C3" s="1"/>
      <c r="D3" s="2"/>
      <c r="E3" s="18"/>
      <c r="F3" s="18"/>
      <c r="G3" s="19"/>
      <c r="H3" s="19"/>
      <c r="I3" s="19"/>
      <c r="J3" s="19"/>
      <c r="K3" s="93" t="s">
        <v>9</v>
      </c>
      <c r="L3" s="93" t="s">
        <v>10</v>
      </c>
      <c r="M3" s="93" t="s">
        <v>11</v>
      </c>
      <c r="N3" s="93" t="s">
        <v>12</v>
      </c>
      <c r="O3" s="93" t="s">
        <v>13</v>
      </c>
      <c r="P3" s="94" t="s">
        <v>14</v>
      </c>
      <c r="Q3" s="94" t="s">
        <v>15</v>
      </c>
      <c r="R3" s="94" t="s">
        <v>16</v>
      </c>
      <c r="S3" s="94" t="s">
        <v>17</v>
      </c>
      <c r="T3" s="94" t="s">
        <v>18</v>
      </c>
      <c r="U3" s="90" t="s">
        <v>19</v>
      </c>
      <c r="V3" s="90" t="s">
        <v>20</v>
      </c>
      <c r="W3" s="90" t="s">
        <v>21</v>
      </c>
      <c r="X3" s="90" t="s">
        <v>22</v>
      </c>
      <c r="Y3" s="85"/>
      <c r="Z3" s="86"/>
      <c r="AA3" s="86"/>
      <c r="AB3" s="86"/>
      <c r="AC3" s="86"/>
      <c r="AD3" s="87"/>
      <c r="AE3" s="85"/>
      <c r="AF3" s="86"/>
      <c r="AG3" s="86"/>
      <c r="AH3" s="86"/>
      <c r="AI3" s="86"/>
      <c r="AJ3" s="87"/>
      <c r="AK3" s="85"/>
      <c r="AL3" s="86"/>
      <c r="AM3" s="86"/>
      <c r="AN3" s="86"/>
      <c r="AO3" s="86"/>
      <c r="AP3" s="87"/>
      <c r="AQ3" s="85"/>
      <c r="AR3" s="86"/>
      <c r="AS3" s="86"/>
      <c r="AT3" s="86"/>
      <c r="AU3" s="86"/>
      <c r="AV3" s="87"/>
      <c r="AW3" s="85"/>
      <c r="AX3" s="86"/>
      <c r="AY3" s="86"/>
      <c r="AZ3" s="86"/>
      <c r="BA3" s="86"/>
      <c r="BB3" s="87"/>
      <c r="BC3" s="85"/>
      <c r="BD3" s="86"/>
      <c r="BE3" s="86"/>
      <c r="BF3" s="86"/>
      <c r="BG3" s="86"/>
      <c r="BH3" s="87"/>
      <c r="BI3" s="85"/>
      <c r="BJ3" s="86"/>
      <c r="BK3" s="86"/>
      <c r="BL3" s="86"/>
      <c r="BM3" s="86"/>
      <c r="BN3" s="87"/>
      <c r="BO3" s="85"/>
      <c r="BP3" s="86"/>
      <c r="BQ3" s="86"/>
      <c r="BR3" s="86"/>
      <c r="BS3" s="86"/>
      <c r="BT3" s="87"/>
      <c r="BW3" s="108" t="s">
        <v>23</v>
      </c>
      <c r="BX3" s="88"/>
      <c r="BY3" s="88" t="s">
        <v>24</v>
      </c>
      <c r="BZ3" s="88"/>
      <c r="CA3" s="108" t="s">
        <v>25</v>
      </c>
      <c r="CB3" s="88"/>
      <c r="CC3" s="88" t="s">
        <v>26</v>
      </c>
      <c r="CD3" s="88"/>
      <c r="CE3" s="108" t="s">
        <v>27</v>
      </c>
      <c r="CF3" s="88"/>
      <c r="CG3" s="88" t="s">
        <v>28</v>
      </c>
      <c r="CH3" s="88"/>
    </row>
    <row r="4" spans="1:86" s="6" customFormat="1" ht="64" x14ac:dyDescent="0.2">
      <c r="A4" s="14" t="s">
        <v>29</v>
      </c>
      <c r="B4" s="14" t="s">
        <v>30</v>
      </c>
      <c r="C4" s="14" t="s">
        <v>31</v>
      </c>
      <c r="D4" s="14" t="s">
        <v>87</v>
      </c>
      <c r="E4" s="8" t="s">
        <v>81</v>
      </c>
      <c r="F4" s="8" t="s">
        <v>85</v>
      </c>
      <c r="G4" s="21" t="s">
        <v>32</v>
      </c>
      <c r="H4" s="21" t="s">
        <v>33</v>
      </c>
      <c r="I4" s="21" t="s">
        <v>34</v>
      </c>
      <c r="J4" s="21" t="s">
        <v>35</v>
      </c>
      <c r="K4" s="93"/>
      <c r="L4" s="93"/>
      <c r="M4" s="93"/>
      <c r="N4" s="93"/>
      <c r="O4" s="93"/>
      <c r="P4" s="94"/>
      <c r="Q4" s="94"/>
      <c r="R4" s="94"/>
      <c r="S4" s="94"/>
      <c r="T4" s="94"/>
      <c r="U4" s="90"/>
      <c r="V4" s="90"/>
      <c r="W4" s="90"/>
      <c r="X4" s="90"/>
      <c r="Y4" s="33" t="s">
        <v>240</v>
      </c>
      <c r="Z4" s="35" t="s">
        <v>241</v>
      </c>
      <c r="AA4" s="35" t="s">
        <v>242</v>
      </c>
      <c r="AB4" s="35" t="s">
        <v>243</v>
      </c>
      <c r="AC4" s="35" t="s">
        <v>244</v>
      </c>
      <c r="AD4" s="35" t="s">
        <v>245</v>
      </c>
      <c r="AE4" s="35" t="s">
        <v>246</v>
      </c>
      <c r="AF4" s="35" t="s">
        <v>247</v>
      </c>
      <c r="AG4" s="35" t="s">
        <v>248</v>
      </c>
      <c r="AH4" s="35" t="s">
        <v>249</v>
      </c>
      <c r="AI4" s="35" t="s">
        <v>250</v>
      </c>
      <c r="AJ4" s="35" t="s">
        <v>251</v>
      </c>
      <c r="AK4" s="35" t="s">
        <v>252</v>
      </c>
      <c r="AL4" s="35" t="s">
        <v>253</v>
      </c>
      <c r="AM4" s="35" t="s">
        <v>254</v>
      </c>
      <c r="AN4" s="35" t="s">
        <v>255</v>
      </c>
      <c r="AO4" s="35" t="s">
        <v>256</v>
      </c>
      <c r="AP4" s="35" t="s">
        <v>257</v>
      </c>
      <c r="AQ4" s="35" t="s">
        <v>258</v>
      </c>
      <c r="AR4" s="35" t="s">
        <v>259</v>
      </c>
      <c r="AS4" s="35" t="s">
        <v>260</v>
      </c>
      <c r="AT4" s="35" t="s">
        <v>261</v>
      </c>
      <c r="AU4" s="35" t="s">
        <v>262</v>
      </c>
      <c r="AV4" s="35" t="s">
        <v>263</v>
      </c>
      <c r="AW4" s="35" t="s">
        <v>264</v>
      </c>
      <c r="AX4" s="35" t="s">
        <v>265</v>
      </c>
      <c r="AY4" s="35" t="s">
        <v>266</v>
      </c>
      <c r="AZ4" s="35" t="s">
        <v>267</v>
      </c>
      <c r="BA4" s="35" t="s">
        <v>268</v>
      </c>
      <c r="BB4" s="35" t="s">
        <v>269</v>
      </c>
      <c r="BC4" s="35" t="s">
        <v>270</v>
      </c>
      <c r="BD4" s="35" t="s">
        <v>271</v>
      </c>
      <c r="BE4" s="35" t="s">
        <v>272</v>
      </c>
      <c r="BF4" s="35" t="s">
        <v>273</v>
      </c>
      <c r="BG4" s="35" t="s">
        <v>274</v>
      </c>
      <c r="BH4" s="35" t="s">
        <v>275</v>
      </c>
      <c r="BI4" s="35" t="s">
        <v>276</v>
      </c>
      <c r="BJ4" s="35" t="s">
        <v>277</v>
      </c>
      <c r="BK4" s="35" t="s">
        <v>278</v>
      </c>
      <c r="BL4" s="35" t="s">
        <v>279</v>
      </c>
      <c r="BM4" s="35" t="s">
        <v>280</v>
      </c>
      <c r="BN4" s="35" t="s">
        <v>281</v>
      </c>
      <c r="BO4" s="35" t="s">
        <v>282</v>
      </c>
      <c r="BP4" s="35" t="s">
        <v>283</v>
      </c>
      <c r="BQ4" s="35" t="s">
        <v>284</v>
      </c>
      <c r="BR4" s="35" t="s">
        <v>285</v>
      </c>
      <c r="BS4" s="35" t="s">
        <v>286</v>
      </c>
      <c r="BT4" s="35" t="s">
        <v>287</v>
      </c>
      <c r="BW4" s="7" t="s">
        <v>36</v>
      </c>
      <c r="BX4" s="8" t="s">
        <v>37</v>
      </c>
      <c r="BY4" s="8" t="s">
        <v>36</v>
      </c>
      <c r="BZ4" s="8" t="s">
        <v>37</v>
      </c>
      <c r="CA4" s="7" t="s">
        <v>36</v>
      </c>
      <c r="CB4" s="8" t="s">
        <v>37</v>
      </c>
      <c r="CC4" s="8" t="s">
        <v>36</v>
      </c>
      <c r="CD4" s="8" t="s">
        <v>37</v>
      </c>
      <c r="CE4" s="7" t="s">
        <v>36</v>
      </c>
      <c r="CF4" s="8" t="s">
        <v>37</v>
      </c>
      <c r="CG4" s="8" t="s">
        <v>36</v>
      </c>
      <c r="CH4" s="8" t="s">
        <v>37</v>
      </c>
    </row>
    <row r="5" spans="1:86" x14ac:dyDescent="0.2">
      <c r="A5" s="18">
        <v>3</v>
      </c>
      <c r="B5" s="14">
        <v>82</v>
      </c>
      <c r="C5" s="28" t="s">
        <v>53</v>
      </c>
      <c r="D5" s="29"/>
      <c r="E5" s="18">
        <v>4</v>
      </c>
      <c r="F5" s="18" t="s">
        <v>86</v>
      </c>
      <c r="G5" s="18" t="s">
        <v>38</v>
      </c>
      <c r="H5" s="18" t="s">
        <v>39</v>
      </c>
      <c r="I5" s="18" t="s">
        <v>40</v>
      </c>
      <c r="J5" s="18" t="s">
        <v>48</v>
      </c>
      <c r="K5" s="9">
        <v>1</v>
      </c>
      <c r="L5" s="9">
        <v>2</v>
      </c>
      <c r="M5" s="9">
        <v>3</v>
      </c>
      <c r="N5" s="9">
        <v>4</v>
      </c>
      <c r="O5" s="9">
        <v>5</v>
      </c>
      <c r="P5" s="10">
        <v>22</v>
      </c>
      <c r="Q5" s="10">
        <v>17</v>
      </c>
      <c r="R5" s="10">
        <v>17</v>
      </c>
      <c r="S5" s="10">
        <v>25</v>
      </c>
      <c r="T5" s="10">
        <v>25</v>
      </c>
      <c r="U5" s="11" t="s">
        <v>43</v>
      </c>
      <c r="V5" s="11" t="s">
        <v>43</v>
      </c>
      <c r="W5" s="11" t="s">
        <v>44</v>
      </c>
      <c r="X5" s="11" t="s">
        <v>43</v>
      </c>
      <c r="Y5" t="e">
        <f>_xlfn.XLOOKUP($D5,#REF!,#REF!)</f>
        <v>#REF!</v>
      </c>
      <c r="BW5" s="12">
        <f>'[2]2'!C$19</f>
        <v>1</v>
      </c>
      <c r="BX5" s="12">
        <f>'[2]2'!D$19</f>
        <v>2</v>
      </c>
      <c r="BY5" s="12">
        <f>'[2]2'!E$19</f>
        <v>3</v>
      </c>
      <c r="BZ5" s="12">
        <f>'[2]2'!F$19</f>
        <v>4</v>
      </c>
      <c r="CA5" s="12">
        <f>'[2]2'!C$20</f>
        <v>5</v>
      </c>
      <c r="CB5" s="12">
        <f>'[2]2'!D$20</f>
        <v>6</v>
      </c>
      <c r="CC5" s="12">
        <f>'[2]2'!E$20</f>
        <v>7</v>
      </c>
      <c r="CD5" s="12">
        <f>'[2]2'!F$20</f>
        <v>8</v>
      </c>
      <c r="CE5" s="12">
        <f>'[2]2'!C$21</f>
        <v>9</v>
      </c>
      <c r="CF5" s="12">
        <f>'[2]2'!D$21</f>
        <v>10</v>
      </c>
      <c r="CG5" s="12">
        <f>'[2]2'!E$21</f>
        <v>11</v>
      </c>
      <c r="CH5" s="12">
        <f>'[2]2'!F$21</f>
        <v>12</v>
      </c>
    </row>
    <row r="6" spans="1:86" x14ac:dyDescent="0.2">
      <c r="A6" s="18">
        <v>4</v>
      </c>
      <c r="B6" s="14">
        <v>46</v>
      </c>
      <c r="C6" s="28" t="s">
        <v>54</v>
      </c>
      <c r="D6" s="29"/>
      <c r="E6" s="18">
        <v>2</v>
      </c>
      <c r="F6" s="18" t="s">
        <v>86</v>
      </c>
      <c r="G6" s="18" t="s">
        <v>38</v>
      </c>
      <c r="H6" s="18" t="s">
        <v>39</v>
      </c>
      <c r="I6" s="18" t="s">
        <v>40</v>
      </c>
      <c r="J6" s="18" t="s">
        <v>41</v>
      </c>
      <c r="K6" s="9">
        <v>1</v>
      </c>
      <c r="L6" s="9">
        <v>2</v>
      </c>
      <c r="M6" s="9">
        <v>3</v>
      </c>
      <c r="N6" s="9">
        <v>4</v>
      </c>
      <c r="O6" s="9">
        <v>5</v>
      </c>
      <c r="P6" s="10">
        <v>25</v>
      </c>
      <c r="Q6" s="10">
        <v>17</v>
      </c>
      <c r="R6" s="10">
        <v>17</v>
      </c>
      <c r="S6" s="10">
        <v>25</v>
      </c>
      <c r="T6" s="10">
        <v>25</v>
      </c>
      <c r="U6" s="11" t="s">
        <v>42</v>
      </c>
      <c r="V6" s="11" t="s">
        <v>42</v>
      </c>
      <c r="W6" s="11" t="s">
        <v>45</v>
      </c>
      <c r="X6" s="11" t="s">
        <v>42</v>
      </c>
      <c r="BW6" s="12">
        <f>'[2]3'!C$19</f>
        <v>1</v>
      </c>
      <c r="BX6" s="12">
        <f>'[2]3'!D$19</f>
        <v>2</v>
      </c>
      <c r="BY6" s="12">
        <f>'[2]3'!E$19</f>
        <v>3</v>
      </c>
      <c r="BZ6" s="12">
        <f>'[2]3'!F$19</f>
        <v>4</v>
      </c>
      <c r="CA6" s="12">
        <f>'[2]3'!C$20</f>
        <v>5</v>
      </c>
      <c r="CB6" s="12">
        <f>'[2]3'!D$20</f>
        <v>6</v>
      </c>
      <c r="CC6" s="12">
        <f>'[2]3'!E$20</f>
        <v>7</v>
      </c>
      <c r="CD6" s="12">
        <f>'[2]3'!F$20</f>
        <v>8</v>
      </c>
      <c r="CE6" s="12">
        <f>'[2]3'!C$21</f>
        <v>9</v>
      </c>
      <c r="CF6" s="12">
        <f>'[2]3'!D$21</f>
        <v>10</v>
      </c>
      <c r="CG6" s="12">
        <f>'[2]3'!E$21</f>
        <v>11</v>
      </c>
      <c r="CH6" s="12">
        <f>'[2]3'!F$21</f>
        <v>12</v>
      </c>
    </row>
    <row r="7" spans="1:86" x14ac:dyDescent="0.2">
      <c r="A7" s="18">
        <v>14</v>
      </c>
      <c r="B7" s="14">
        <v>60</v>
      </c>
      <c r="C7" s="28" t="s">
        <v>55</v>
      </c>
      <c r="D7" s="29"/>
      <c r="E7" s="18">
        <v>3</v>
      </c>
      <c r="F7" s="18"/>
      <c r="G7" s="18" t="s">
        <v>38</v>
      </c>
      <c r="H7" s="18" t="s">
        <v>39</v>
      </c>
      <c r="I7" s="18" t="s">
        <v>40</v>
      </c>
      <c r="J7" s="18" t="s">
        <v>41</v>
      </c>
      <c r="K7" s="9">
        <v>1</v>
      </c>
      <c r="L7" s="9">
        <v>2</v>
      </c>
      <c r="M7" s="9">
        <v>3</v>
      </c>
      <c r="N7" s="9">
        <v>4</v>
      </c>
      <c r="O7" s="9">
        <v>5</v>
      </c>
      <c r="P7" s="10">
        <v>25</v>
      </c>
      <c r="Q7" s="10">
        <v>17</v>
      </c>
      <c r="R7" s="10">
        <v>17</v>
      </c>
      <c r="S7" s="10">
        <v>25</v>
      </c>
      <c r="T7" s="10">
        <v>25</v>
      </c>
      <c r="U7" s="11" t="s">
        <v>43</v>
      </c>
      <c r="V7" s="11" t="s">
        <v>42</v>
      </c>
      <c r="W7" s="11" t="s">
        <v>45</v>
      </c>
      <c r="X7" s="11" t="s">
        <v>42</v>
      </c>
      <c r="BW7" s="12">
        <f>'[2]4'!C$19</f>
        <v>1</v>
      </c>
      <c r="BX7" s="12">
        <f>'[2]4'!D$19</f>
        <v>2</v>
      </c>
      <c r="BY7" s="12">
        <f>'[2]4'!E$19</f>
        <v>3</v>
      </c>
      <c r="BZ7" s="12">
        <f>'[2]4'!F$19</f>
        <v>4</v>
      </c>
      <c r="CA7" s="12">
        <f>'[2]4'!C$20</f>
        <v>5</v>
      </c>
      <c r="CB7" s="12">
        <f>'[2]4'!D$20</f>
        <v>6</v>
      </c>
      <c r="CC7" s="12">
        <f>'[2]4'!E$20</f>
        <v>7</v>
      </c>
      <c r="CD7" s="12">
        <f>'[2]4'!F$20</f>
        <v>8</v>
      </c>
      <c r="CE7" s="12">
        <f>'[2]4'!C$21</f>
        <v>9</v>
      </c>
      <c r="CF7" s="12">
        <f>'[2]4'!D$21</f>
        <v>10</v>
      </c>
      <c r="CG7" s="12">
        <f>'[2]4'!E$21</f>
        <v>11</v>
      </c>
      <c r="CH7" s="12">
        <f>'[2]4'!F$21</f>
        <v>12</v>
      </c>
    </row>
    <row r="8" spans="1:86" x14ac:dyDescent="0.2">
      <c r="A8" s="18">
        <v>18</v>
      </c>
      <c r="B8" s="14">
        <v>111</v>
      </c>
      <c r="C8" s="28" t="s">
        <v>56</v>
      </c>
      <c r="D8" s="29"/>
      <c r="E8" s="18">
        <v>3</v>
      </c>
      <c r="F8" s="18"/>
      <c r="G8" s="18" t="s">
        <v>38</v>
      </c>
      <c r="H8" s="18" t="s">
        <v>39</v>
      </c>
      <c r="I8" s="18" t="s">
        <v>40</v>
      </c>
      <c r="J8" s="18" t="s">
        <v>48</v>
      </c>
      <c r="K8" s="9">
        <v>1</v>
      </c>
      <c r="L8" s="9">
        <v>2</v>
      </c>
      <c r="M8" s="9">
        <v>3</v>
      </c>
      <c r="N8" s="9">
        <v>4</v>
      </c>
      <c r="O8" s="9">
        <v>5</v>
      </c>
      <c r="P8" s="10">
        <v>25</v>
      </c>
      <c r="Q8" s="10">
        <v>17</v>
      </c>
      <c r="R8" s="10">
        <v>17</v>
      </c>
      <c r="S8" s="10">
        <v>25</v>
      </c>
      <c r="T8" s="10">
        <v>25</v>
      </c>
      <c r="U8" s="11" t="s">
        <v>42</v>
      </c>
      <c r="V8" s="11" t="s">
        <v>42</v>
      </c>
      <c r="W8" s="11" t="s">
        <v>45</v>
      </c>
      <c r="X8" s="11" t="s">
        <v>42</v>
      </c>
      <c r="BW8" s="12">
        <f>'[2]1'!C$29</f>
        <v>1</v>
      </c>
      <c r="BX8" s="12">
        <f>'[2]1'!D$29</f>
        <v>2</v>
      </c>
      <c r="BY8" s="12">
        <f>'[2]1'!E$29</f>
        <v>3</v>
      </c>
      <c r="BZ8" s="12">
        <f>'[2]1'!F$29</f>
        <v>4</v>
      </c>
      <c r="CA8" s="12">
        <f>'[2]1'!C$30</f>
        <v>5</v>
      </c>
      <c r="CB8" s="12">
        <f>'[2]1'!D$30</f>
        <v>6</v>
      </c>
      <c r="CC8" s="12">
        <f>'[2]1'!E$30</f>
        <v>7</v>
      </c>
      <c r="CD8" s="12">
        <f>'[2]1'!F$30</f>
        <v>8</v>
      </c>
      <c r="CE8" s="12">
        <f>'[2]1'!C$31</f>
        <v>9</v>
      </c>
      <c r="CF8" s="12">
        <f>'[2]1'!D$31</f>
        <v>10</v>
      </c>
      <c r="CG8" s="12">
        <f>'[2]1'!E$31</f>
        <v>11</v>
      </c>
      <c r="CH8" s="12">
        <f>'[2]1'!F$31</f>
        <v>12</v>
      </c>
    </row>
    <row r="9" spans="1:86" x14ac:dyDescent="0.2">
      <c r="A9" s="18">
        <v>8</v>
      </c>
      <c r="B9" s="14">
        <v>89</v>
      </c>
      <c r="C9" s="28" t="s">
        <v>57</v>
      </c>
      <c r="D9" s="29"/>
      <c r="E9" s="18">
        <v>2</v>
      </c>
      <c r="F9" s="18"/>
      <c r="G9" s="18" t="s">
        <v>38</v>
      </c>
      <c r="H9" s="18" t="s">
        <v>39</v>
      </c>
      <c r="I9" s="18" t="s">
        <v>40</v>
      </c>
      <c r="J9" s="18" t="s">
        <v>48</v>
      </c>
      <c r="K9" s="9">
        <v>20</v>
      </c>
      <c r="L9" s="9">
        <v>130</v>
      </c>
      <c r="M9" s="9">
        <v>125</v>
      </c>
      <c r="N9" s="9">
        <v>20</v>
      </c>
      <c r="O9" s="9">
        <v>20</v>
      </c>
      <c r="P9" s="10">
        <v>25</v>
      </c>
      <c r="Q9" s="10">
        <v>17</v>
      </c>
      <c r="R9" s="10">
        <v>17</v>
      </c>
      <c r="S9" s="10">
        <v>25</v>
      </c>
      <c r="T9" s="10">
        <v>25</v>
      </c>
      <c r="U9" s="11" t="s">
        <v>42</v>
      </c>
      <c r="V9" s="11" t="s">
        <v>42</v>
      </c>
      <c r="W9" s="11" t="s">
        <v>45</v>
      </c>
      <c r="X9" s="11" t="s">
        <v>42</v>
      </c>
      <c r="BW9" s="12">
        <f>'[2]5'!C$19</f>
        <v>1</v>
      </c>
      <c r="BX9" s="12">
        <f>'[2]5'!D$19</f>
        <v>2</v>
      </c>
      <c r="BY9" s="12">
        <f>'[2]5'!E$19</f>
        <v>3</v>
      </c>
      <c r="BZ9" s="12">
        <f>'[2]5'!F$19</f>
        <v>4</v>
      </c>
      <c r="CA9" s="12">
        <f>'[2]5'!C$20</f>
        <v>5</v>
      </c>
      <c r="CB9" s="12">
        <f>'[2]5'!D$20</f>
        <v>6</v>
      </c>
      <c r="CC9" s="12">
        <f>'[2]5'!E$20</f>
        <v>7</v>
      </c>
      <c r="CD9" s="12">
        <f>'[2]5'!F$20</f>
        <v>8</v>
      </c>
      <c r="CE9" s="12">
        <f>'[2]5'!C$21</f>
        <v>9</v>
      </c>
      <c r="CF9" s="12">
        <f>'[2]5'!D$21</f>
        <v>10</v>
      </c>
      <c r="CG9" s="12">
        <f>'[2]5'!E$21</f>
        <v>11</v>
      </c>
      <c r="CH9" s="12">
        <f>'[2]5'!F$21</f>
        <v>12</v>
      </c>
    </row>
    <row r="10" spans="1:86" x14ac:dyDescent="0.2">
      <c r="A10" s="18">
        <v>10</v>
      </c>
      <c r="B10" s="14">
        <v>45</v>
      </c>
      <c r="C10" s="28" t="s">
        <v>58</v>
      </c>
      <c r="D10" s="29"/>
      <c r="E10" s="18">
        <v>4</v>
      </c>
      <c r="F10" s="18"/>
      <c r="G10" s="18" t="s">
        <v>38</v>
      </c>
      <c r="H10" s="18" t="s">
        <v>39</v>
      </c>
      <c r="I10" s="18" t="s">
        <v>40</v>
      </c>
      <c r="J10" s="18" t="s">
        <v>47</v>
      </c>
      <c r="K10" s="9">
        <v>1</v>
      </c>
      <c r="L10" s="9">
        <v>2</v>
      </c>
      <c r="M10" s="9">
        <v>3</v>
      </c>
      <c r="N10" s="9">
        <v>4</v>
      </c>
      <c r="O10" s="9">
        <v>5</v>
      </c>
      <c r="P10" s="10">
        <v>25</v>
      </c>
      <c r="Q10" s="10">
        <v>17</v>
      </c>
      <c r="R10" s="10">
        <v>17</v>
      </c>
      <c r="S10" s="10">
        <v>25</v>
      </c>
      <c r="T10" s="10">
        <v>25</v>
      </c>
      <c r="U10" s="11" t="s">
        <v>43</v>
      </c>
      <c r="V10" s="11" t="s">
        <v>42</v>
      </c>
      <c r="W10" s="11" t="s">
        <v>45</v>
      </c>
      <c r="X10" s="11" t="s">
        <v>42</v>
      </c>
      <c r="BW10" s="12">
        <f>'[2]10'!C$19</f>
        <v>1</v>
      </c>
      <c r="BX10" s="12">
        <f>'[2]10'!D$19</f>
        <v>2</v>
      </c>
      <c r="BY10" s="12">
        <f>'[2]10'!E$19</f>
        <v>3</v>
      </c>
      <c r="BZ10" s="12">
        <f>'[2]10'!F$19</f>
        <v>4</v>
      </c>
      <c r="CA10" s="12">
        <f>'[2]10'!C$20</f>
        <v>5</v>
      </c>
      <c r="CB10" s="12">
        <f>'[2]10'!D$20</f>
        <v>6</v>
      </c>
      <c r="CC10" s="12">
        <f>'[2]10'!E$20</f>
        <v>7</v>
      </c>
      <c r="CD10" s="12">
        <f>'[2]10'!F$20</f>
        <v>8</v>
      </c>
      <c r="CE10" s="12">
        <f>'[2]10'!C$21</f>
        <v>9</v>
      </c>
      <c r="CF10" s="12">
        <f>'[2]10'!D$21</f>
        <v>10</v>
      </c>
      <c r="CG10" s="12">
        <f>'[2]10'!E$21</f>
        <v>11</v>
      </c>
      <c r="CH10" s="12">
        <f>'[2]10'!F$21</f>
        <v>12</v>
      </c>
    </row>
    <row r="11" spans="1:86" x14ac:dyDescent="0.2">
      <c r="A11" s="18">
        <v>20</v>
      </c>
      <c r="B11" s="14">
        <v>112</v>
      </c>
      <c r="C11" s="28" t="s">
        <v>59</v>
      </c>
      <c r="D11" s="29"/>
      <c r="E11" s="18">
        <v>1</v>
      </c>
      <c r="F11" s="18"/>
      <c r="G11" s="18" t="s">
        <v>38</v>
      </c>
      <c r="H11" s="18" t="s">
        <v>39</v>
      </c>
      <c r="I11" s="18" t="s">
        <v>46</v>
      </c>
      <c r="J11" s="18" t="s">
        <v>47</v>
      </c>
      <c r="K11" s="9">
        <v>1</v>
      </c>
      <c r="L11" s="9">
        <v>2</v>
      </c>
      <c r="M11" s="9">
        <v>3</v>
      </c>
      <c r="N11" s="9">
        <v>4</v>
      </c>
      <c r="O11" s="9">
        <v>5</v>
      </c>
      <c r="P11" s="10">
        <v>25</v>
      </c>
      <c r="Q11" s="10">
        <v>17</v>
      </c>
      <c r="R11" s="10">
        <v>17</v>
      </c>
      <c r="S11" s="10">
        <v>25</v>
      </c>
      <c r="T11" s="10">
        <v>25</v>
      </c>
      <c r="U11" s="11" t="s">
        <v>43</v>
      </c>
      <c r="V11" s="11" t="s">
        <v>42</v>
      </c>
      <c r="W11" s="11" t="s">
        <v>45</v>
      </c>
      <c r="X11" s="11" t="s">
        <v>42</v>
      </c>
      <c r="BW11" s="12">
        <f>'[2]12'!C$19</f>
        <v>1</v>
      </c>
      <c r="BX11" s="12">
        <f>'[2]12'!D$19</f>
        <v>2</v>
      </c>
      <c r="BY11" s="12">
        <f>'[2]12'!E$19</f>
        <v>3</v>
      </c>
      <c r="BZ11" s="12">
        <f>'[2]12'!F$19</f>
        <v>4</v>
      </c>
      <c r="CA11" s="12">
        <f>'[2]12'!C$20</f>
        <v>5</v>
      </c>
      <c r="CB11" s="12">
        <f>'[2]12'!D$20</f>
        <v>6</v>
      </c>
      <c r="CC11" s="12">
        <f>'[2]12'!E$20</f>
        <v>7</v>
      </c>
      <c r="CD11" s="12">
        <f>'[2]12'!F$20</f>
        <v>8</v>
      </c>
      <c r="CE11" s="12">
        <f>'[2]12'!C$21</f>
        <v>9</v>
      </c>
      <c r="CF11" s="12">
        <f>'[2]12'!D$21</f>
        <v>10</v>
      </c>
      <c r="CG11" s="12">
        <f>'[2]12'!E$21</f>
        <v>11</v>
      </c>
      <c r="CH11" s="12">
        <f>'[2]12'!F$21</f>
        <v>12</v>
      </c>
    </row>
    <row r="12" spans="1:86" x14ac:dyDescent="0.2">
      <c r="A12" s="18">
        <v>25</v>
      </c>
      <c r="B12" s="14">
        <v>57</v>
      </c>
      <c r="C12" s="28" t="s">
        <v>60</v>
      </c>
      <c r="D12" s="29"/>
      <c r="E12" s="18">
        <v>3</v>
      </c>
      <c r="F12" s="18"/>
      <c r="G12" s="18" t="s">
        <v>38</v>
      </c>
      <c r="H12" s="18" t="s">
        <v>39</v>
      </c>
      <c r="I12" s="18" t="s">
        <v>40</v>
      </c>
      <c r="J12" s="18" t="s">
        <v>41</v>
      </c>
      <c r="K12" s="9">
        <v>1</v>
      </c>
      <c r="L12" s="9">
        <v>2</v>
      </c>
      <c r="M12" s="9">
        <v>3</v>
      </c>
      <c r="N12" s="9">
        <v>4</v>
      </c>
      <c r="O12" s="9">
        <v>5</v>
      </c>
      <c r="P12" s="10">
        <v>25</v>
      </c>
      <c r="Q12" s="10">
        <v>17</v>
      </c>
      <c r="R12" s="10">
        <v>17</v>
      </c>
      <c r="S12" s="10">
        <v>25</v>
      </c>
      <c r="T12" s="10">
        <v>25</v>
      </c>
      <c r="U12" s="11" t="s">
        <v>43</v>
      </c>
      <c r="V12" s="11" t="s">
        <v>42</v>
      </c>
      <c r="W12" s="11" t="s">
        <v>45</v>
      </c>
      <c r="X12" s="11" t="s">
        <v>42</v>
      </c>
      <c r="BW12" s="12">
        <f>'[2]7'!C$19</f>
        <v>1</v>
      </c>
      <c r="BX12" s="12">
        <f>'[2]7'!D$19</f>
        <v>2</v>
      </c>
      <c r="BY12" s="12">
        <f>'[2]7'!E$19</f>
        <v>3</v>
      </c>
      <c r="BZ12" s="12">
        <f>'[2]7'!F$19</f>
        <v>4</v>
      </c>
      <c r="CA12" s="12">
        <f>'[2]7'!C$20</f>
        <v>5</v>
      </c>
      <c r="CB12" s="12">
        <f>'[2]7'!D$20</f>
        <v>6</v>
      </c>
      <c r="CC12" s="12">
        <f>'[2]7'!E$20</f>
        <v>7</v>
      </c>
      <c r="CD12" s="12">
        <f>'[2]7'!F$20</f>
        <v>8</v>
      </c>
      <c r="CE12" s="12">
        <f>'[2]7'!C$21</f>
        <v>9</v>
      </c>
      <c r="CF12" s="12">
        <f>'[2]7'!D$21</f>
        <v>10</v>
      </c>
      <c r="CG12" s="12">
        <f>'[2]7'!E$21</f>
        <v>11</v>
      </c>
      <c r="CH12" s="12">
        <f>'[2]7'!F$21</f>
        <v>12</v>
      </c>
    </row>
    <row r="13" spans="1:86" x14ac:dyDescent="0.2">
      <c r="A13" s="18">
        <v>25</v>
      </c>
      <c r="B13" s="14">
        <v>110</v>
      </c>
      <c r="C13" s="28" t="s">
        <v>61</v>
      </c>
      <c r="D13" s="29"/>
      <c r="E13" s="18">
        <v>1</v>
      </c>
      <c r="F13" s="18"/>
      <c r="G13" s="18" t="s">
        <v>38</v>
      </c>
      <c r="H13" s="18" t="s">
        <v>39</v>
      </c>
      <c r="I13" s="18" t="s">
        <v>40</v>
      </c>
      <c r="J13" s="18" t="s">
        <v>47</v>
      </c>
      <c r="K13" s="9">
        <v>1</v>
      </c>
      <c r="L13" s="9">
        <v>2</v>
      </c>
      <c r="M13" s="9">
        <v>3</v>
      </c>
      <c r="N13" s="9">
        <v>4</v>
      </c>
      <c r="O13" s="9">
        <v>5</v>
      </c>
      <c r="P13" s="10">
        <v>25</v>
      </c>
      <c r="Q13" s="10">
        <v>17</v>
      </c>
      <c r="R13" s="10">
        <v>17</v>
      </c>
      <c r="S13" s="10">
        <v>25</v>
      </c>
      <c r="T13" s="10">
        <v>25</v>
      </c>
      <c r="U13" s="11" t="s">
        <v>43</v>
      </c>
      <c r="V13" s="11" t="s">
        <v>42</v>
      </c>
      <c r="W13" s="11" t="s">
        <v>45</v>
      </c>
      <c r="X13" s="11" t="s">
        <v>42</v>
      </c>
      <c r="BW13" s="12">
        <f>'[2]12'!C$19</f>
        <v>1</v>
      </c>
      <c r="BX13" s="12">
        <f>'[2]12'!D$19</f>
        <v>2</v>
      </c>
      <c r="BY13" s="12">
        <f>'[2]12'!E$19</f>
        <v>3</v>
      </c>
      <c r="BZ13" s="12">
        <f>'[2]12'!F$19</f>
        <v>4</v>
      </c>
      <c r="CA13" s="12">
        <f>'[2]12'!C$20</f>
        <v>5</v>
      </c>
      <c r="CB13" s="12">
        <f>'[2]12'!D$20</f>
        <v>6</v>
      </c>
      <c r="CC13" s="12">
        <f>'[2]12'!E$20</f>
        <v>7</v>
      </c>
      <c r="CD13" s="12">
        <f>'[2]12'!F$20</f>
        <v>8</v>
      </c>
      <c r="CE13" s="12">
        <f>'[2]12'!C$21</f>
        <v>9</v>
      </c>
      <c r="CF13" s="12">
        <f>'[2]12'!D$21</f>
        <v>10</v>
      </c>
      <c r="CG13" s="12">
        <f>'[2]12'!E$21</f>
        <v>11</v>
      </c>
      <c r="CH13" s="12">
        <f>'[2]12'!F$21</f>
        <v>12</v>
      </c>
    </row>
    <row r="14" spans="1:86" x14ac:dyDescent="0.2">
      <c r="A14" s="18">
        <v>12</v>
      </c>
      <c r="B14" s="14">
        <v>48</v>
      </c>
      <c r="C14" s="28" t="s">
        <v>62</v>
      </c>
      <c r="D14" s="29"/>
      <c r="E14" s="18">
        <v>4</v>
      </c>
      <c r="F14" s="18"/>
      <c r="G14" s="18" t="s">
        <v>38</v>
      </c>
      <c r="H14" s="18" t="s">
        <v>39</v>
      </c>
      <c r="I14" s="18" t="s">
        <v>40</v>
      </c>
      <c r="J14" s="18" t="s">
        <v>41</v>
      </c>
      <c r="K14" s="9">
        <v>1</v>
      </c>
      <c r="L14" s="9">
        <v>2</v>
      </c>
      <c r="M14" s="9">
        <v>3</v>
      </c>
      <c r="N14" s="9">
        <v>4</v>
      </c>
      <c r="O14" s="9">
        <v>5</v>
      </c>
      <c r="P14" s="10">
        <v>25</v>
      </c>
      <c r="Q14" s="10">
        <v>17</v>
      </c>
      <c r="R14" s="10">
        <v>17</v>
      </c>
      <c r="S14" s="10">
        <v>25</v>
      </c>
      <c r="T14" s="10">
        <v>25</v>
      </c>
      <c r="U14" s="11" t="s">
        <v>43</v>
      </c>
      <c r="V14" s="11" t="s">
        <v>42</v>
      </c>
      <c r="W14" s="11" t="s">
        <v>45</v>
      </c>
      <c r="X14" s="11" t="s">
        <v>42</v>
      </c>
      <c r="BW14" s="12">
        <f>'[2]12'!C$19</f>
        <v>1</v>
      </c>
      <c r="BX14" s="12">
        <f>'[2]12'!D$19</f>
        <v>2</v>
      </c>
      <c r="BY14" s="12">
        <f>'[2]12'!E$19</f>
        <v>3</v>
      </c>
      <c r="BZ14" s="12">
        <f>'[2]12'!F$19</f>
        <v>4</v>
      </c>
      <c r="CA14" s="12">
        <f>'[2]12'!C$20</f>
        <v>5</v>
      </c>
      <c r="CB14" s="12">
        <f>'[2]12'!D$20</f>
        <v>6</v>
      </c>
      <c r="CC14" s="12">
        <f>'[2]12'!E$20</f>
        <v>7</v>
      </c>
      <c r="CD14" s="12">
        <f>'[2]12'!F$20</f>
        <v>8</v>
      </c>
      <c r="CE14" s="12">
        <f>'[2]12'!C$21</f>
        <v>9</v>
      </c>
      <c r="CF14" s="12">
        <f>'[2]12'!D$21</f>
        <v>10</v>
      </c>
      <c r="CG14" s="12">
        <f>'[2]12'!E$21</f>
        <v>11</v>
      </c>
      <c r="CH14" s="12">
        <f>'[2]12'!F$21</f>
        <v>12</v>
      </c>
    </row>
    <row r="15" spans="1:86" x14ac:dyDescent="0.2">
      <c r="A15" s="18">
        <v>24</v>
      </c>
      <c r="B15" s="14">
        <v>56</v>
      </c>
      <c r="C15" s="28" t="s">
        <v>63</v>
      </c>
      <c r="D15" s="18"/>
      <c r="E15" s="18">
        <v>3</v>
      </c>
      <c r="F15" s="18"/>
      <c r="G15" s="18" t="s">
        <v>38</v>
      </c>
      <c r="H15" s="18" t="s">
        <v>39</v>
      </c>
      <c r="I15" s="18" t="s">
        <v>40</v>
      </c>
      <c r="J15" s="18" t="s">
        <v>47</v>
      </c>
      <c r="K15" s="9">
        <v>1</v>
      </c>
      <c r="L15" s="9">
        <v>2</v>
      </c>
      <c r="M15" s="9">
        <v>3</v>
      </c>
      <c r="N15" s="9">
        <v>4</v>
      </c>
      <c r="O15" s="9">
        <v>5</v>
      </c>
      <c r="P15" s="10">
        <v>25</v>
      </c>
      <c r="Q15" s="10">
        <v>17</v>
      </c>
      <c r="R15" s="10">
        <v>17</v>
      </c>
      <c r="S15" s="10">
        <v>25</v>
      </c>
      <c r="T15" s="10">
        <v>25</v>
      </c>
      <c r="U15" s="11" t="s">
        <v>43</v>
      </c>
      <c r="V15" s="11" t="s">
        <v>43</v>
      </c>
      <c r="W15" s="11" t="s">
        <v>45</v>
      </c>
      <c r="X15" s="11" t="s">
        <v>43</v>
      </c>
      <c r="BW15" s="12">
        <f>'[2]12'!C$19</f>
        <v>1</v>
      </c>
      <c r="BX15" s="12">
        <f>'[2]12'!D$19</f>
        <v>2</v>
      </c>
      <c r="BY15" s="12">
        <f>'[2]12'!E$19</f>
        <v>3</v>
      </c>
      <c r="BZ15" s="12">
        <f>'[2]12'!F$19</f>
        <v>4</v>
      </c>
      <c r="CA15" s="12">
        <f>'[2]12'!C$20</f>
        <v>5</v>
      </c>
      <c r="CB15" s="12">
        <f>'[2]12'!D$20</f>
        <v>6</v>
      </c>
      <c r="CC15" s="12">
        <f>'[2]12'!E$20</f>
        <v>7</v>
      </c>
      <c r="CD15" s="12">
        <f>'[2]12'!F$20</f>
        <v>8</v>
      </c>
      <c r="CE15" s="12">
        <f>'[2]12'!C$21</f>
        <v>9</v>
      </c>
      <c r="CF15" s="12">
        <f>'[2]12'!D$21</f>
        <v>10</v>
      </c>
      <c r="CG15" s="12">
        <f>'[2]12'!E$21</f>
        <v>11</v>
      </c>
      <c r="CH15" s="12">
        <f>'[2]12'!F$21</f>
        <v>12</v>
      </c>
    </row>
    <row r="16" spans="1:86" x14ac:dyDescent="0.2">
      <c r="A16" s="18">
        <v>25</v>
      </c>
      <c r="B16" s="14">
        <v>55</v>
      </c>
      <c r="C16" s="28" t="s">
        <v>64</v>
      </c>
      <c r="D16" s="18"/>
      <c r="E16" s="18">
        <v>3</v>
      </c>
      <c r="F16" s="18"/>
      <c r="G16" s="18" t="s">
        <v>38</v>
      </c>
      <c r="H16" s="18" t="s">
        <v>39</v>
      </c>
      <c r="I16" s="18" t="s">
        <v>40</v>
      </c>
      <c r="J16" s="18" t="s">
        <v>47</v>
      </c>
      <c r="K16" s="9">
        <v>1</v>
      </c>
      <c r="L16" s="9">
        <v>2</v>
      </c>
      <c r="M16" s="9">
        <v>3</v>
      </c>
      <c r="N16" s="9">
        <v>4</v>
      </c>
      <c r="O16" s="9">
        <v>5</v>
      </c>
      <c r="P16" s="10">
        <v>25</v>
      </c>
      <c r="Q16" s="10">
        <v>17</v>
      </c>
      <c r="R16" s="10">
        <v>17</v>
      </c>
      <c r="S16" s="10">
        <v>25</v>
      </c>
      <c r="T16" s="10">
        <v>25</v>
      </c>
      <c r="U16" s="11" t="s">
        <v>43</v>
      </c>
      <c r="V16" s="11" t="s">
        <v>43</v>
      </c>
      <c r="W16" s="11" t="s">
        <v>45</v>
      </c>
      <c r="X16" s="11" t="s">
        <v>43</v>
      </c>
      <c r="BW16" s="12">
        <f>'[2]12'!C$19</f>
        <v>1</v>
      </c>
      <c r="BX16" s="12">
        <f>'[2]12'!D$19</f>
        <v>2</v>
      </c>
      <c r="BY16" s="12">
        <f>'[2]12'!E$19</f>
        <v>3</v>
      </c>
      <c r="BZ16" s="12">
        <f>'[2]12'!F$19</f>
        <v>4</v>
      </c>
      <c r="CA16" s="12">
        <f>'[2]12'!C$20</f>
        <v>5</v>
      </c>
      <c r="CB16" s="12">
        <f>'[2]12'!D$20</f>
        <v>6</v>
      </c>
      <c r="CC16" s="12">
        <f>'[2]12'!E$20</f>
        <v>7</v>
      </c>
      <c r="CD16" s="12">
        <f>'[2]12'!F$20</f>
        <v>8</v>
      </c>
      <c r="CE16" s="12">
        <f>'[2]12'!C$21</f>
        <v>9</v>
      </c>
      <c r="CF16" s="12">
        <f>'[2]12'!D$21</f>
        <v>10</v>
      </c>
      <c r="CG16" s="12">
        <f>'[2]12'!E$21</f>
        <v>11</v>
      </c>
      <c r="CH16" s="12">
        <f>'[2]12'!F$21</f>
        <v>12</v>
      </c>
    </row>
    <row r="17" spans="1:86" x14ac:dyDescent="0.2">
      <c r="A17" s="18">
        <v>11</v>
      </c>
      <c r="B17" s="14">
        <v>69</v>
      </c>
      <c r="C17" s="28" t="s">
        <v>65</v>
      </c>
      <c r="D17" s="29"/>
      <c r="E17" s="18">
        <v>3</v>
      </c>
      <c r="F17" s="18"/>
      <c r="G17" s="18" t="s">
        <v>38</v>
      </c>
      <c r="H17" s="18" t="s">
        <v>39</v>
      </c>
      <c r="I17" s="18" t="s">
        <v>40</v>
      </c>
      <c r="J17" s="18" t="s">
        <v>41</v>
      </c>
      <c r="K17" s="9">
        <v>1</v>
      </c>
      <c r="L17" s="9">
        <v>2</v>
      </c>
      <c r="M17" s="9">
        <v>3</v>
      </c>
      <c r="N17" s="9">
        <v>4</v>
      </c>
      <c r="O17" s="9">
        <v>5</v>
      </c>
      <c r="P17" s="10">
        <v>25</v>
      </c>
      <c r="Q17" s="10">
        <v>17</v>
      </c>
      <c r="R17" s="10">
        <v>17</v>
      </c>
      <c r="S17" s="10">
        <v>25</v>
      </c>
      <c r="T17" s="10">
        <v>25</v>
      </c>
      <c r="U17" s="11" t="s">
        <v>43</v>
      </c>
      <c r="V17" s="11" t="s">
        <v>43</v>
      </c>
      <c r="W17" s="11" t="s">
        <v>44</v>
      </c>
      <c r="X17" s="11" t="s">
        <v>43</v>
      </c>
      <c r="BW17" s="12">
        <f>'[2]12'!C$19</f>
        <v>1</v>
      </c>
      <c r="BX17" s="12">
        <f>'[2]12'!D$19</f>
        <v>2</v>
      </c>
      <c r="BY17" s="12">
        <f>'[2]12'!E$19</f>
        <v>3</v>
      </c>
      <c r="BZ17" s="12">
        <f>'[2]12'!F$19</f>
        <v>4</v>
      </c>
      <c r="CA17" s="12">
        <f>'[2]12'!C$20</f>
        <v>5</v>
      </c>
      <c r="CB17" s="12">
        <f>'[2]12'!D$20</f>
        <v>6</v>
      </c>
      <c r="CC17" s="12">
        <f>'[2]12'!E$20</f>
        <v>7</v>
      </c>
      <c r="CD17" s="12">
        <f>'[2]12'!F$20</f>
        <v>8</v>
      </c>
      <c r="CE17" s="12">
        <f>'[2]12'!C$21</f>
        <v>9</v>
      </c>
      <c r="CF17" s="12">
        <f>'[2]12'!D$21</f>
        <v>10</v>
      </c>
      <c r="CG17" s="12">
        <f>'[2]12'!E$21</f>
        <v>11</v>
      </c>
      <c r="CH17" s="12">
        <f>'[2]12'!F$21</f>
        <v>12</v>
      </c>
    </row>
    <row r="18" spans="1:86" x14ac:dyDescent="0.2">
      <c r="A18" s="18">
        <v>6</v>
      </c>
      <c r="B18" s="14">
        <v>108</v>
      </c>
      <c r="C18" s="28" t="s">
        <v>66</v>
      </c>
      <c r="D18" s="29"/>
      <c r="E18" s="18">
        <v>2</v>
      </c>
      <c r="F18" s="18"/>
      <c r="G18" s="18" t="s">
        <v>38</v>
      </c>
      <c r="H18" s="18" t="s">
        <v>39</v>
      </c>
      <c r="I18" s="18" t="s">
        <v>40</v>
      </c>
      <c r="J18" s="18" t="s">
        <v>47</v>
      </c>
      <c r="K18" s="9">
        <v>1</v>
      </c>
      <c r="L18" s="9">
        <v>2</v>
      </c>
      <c r="M18" s="9">
        <v>3</v>
      </c>
      <c r="N18" s="9">
        <v>4</v>
      </c>
      <c r="O18" s="9">
        <v>5</v>
      </c>
      <c r="P18" s="10">
        <v>25</v>
      </c>
      <c r="Q18" s="10">
        <v>17</v>
      </c>
      <c r="R18" s="10">
        <v>17</v>
      </c>
      <c r="S18" s="10">
        <v>25</v>
      </c>
      <c r="T18" s="10">
        <v>25</v>
      </c>
      <c r="U18" s="11" t="s">
        <v>43</v>
      </c>
      <c r="V18" s="11" t="s">
        <v>43</v>
      </c>
      <c r="W18" s="11" t="s">
        <v>44</v>
      </c>
      <c r="X18" s="11" t="s">
        <v>43</v>
      </c>
      <c r="BW18" s="12">
        <f>'[2]12'!C$19</f>
        <v>1</v>
      </c>
      <c r="BX18" s="12">
        <f>'[2]12'!D$19</f>
        <v>2</v>
      </c>
      <c r="BY18" s="12">
        <f>'[2]12'!E$19</f>
        <v>3</v>
      </c>
      <c r="BZ18" s="12">
        <f>'[2]12'!F$19</f>
        <v>4</v>
      </c>
      <c r="CA18" s="12">
        <f>'[2]12'!C$20</f>
        <v>5</v>
      </c>
      <c r="CB18" s="12">
        <f>'[2]12'!D$20</f>
        <v>6</v>
      </c>
      <c r="CC18" s="12">
        <f>'[2]12'!E$20</f>
        <v>7</v>
      </c>
      <c r="CD18" s="12">
        <f>'[2]12'!F$20</f>
        <v>8</v>
      </c>
      <c r="CE18" s="12">
        <f>'[2]12'!C$21</f>
        <v>9</v>
      </c>
      <c r="CF18" s="12">
        <f>'[2]12'!D$21</f>
        <v>10</v>
      </c>
      <c r="CG18" s="12">
        <f>'[2]12'!E$21</f>
        <v>11</v>
      </c>
      <c r="CH18" s="12">
        <f>'[2]12'!F$21</f>
        <v>12</v>
      </c>
    </row>
    <row r="19" spans="1:86" x14ac:dyDescent="0.2">
      <c r="A19" s="18">
        <v>7</v>
      </c>
      <c r="B19" s="14">
        <v>37</v>
      </c>
      <c r="C19" s="28" t="s">
        <v>67</v>
      </c>
      <c r="D19" s="29"/>
      <c r="E19" s="18">
        <v>2</v>
      </c>
      <c r="F19" s="18"/>
      <c r="G19" s="18" t="s">
        <v>38</v>
      </c>
      <c r="H19" s="18" t="s">
        <v>39</v>
      </c>
      <c r="I19" s="18" t="s">
        <v>40</v>
      </c>
      <c r="J19" s="18" t="s">
        <v>41</v>
      </c>
      <c r="K19" s="9">
        <v>1</v>
      </c>
      <c r="L19" s="9">
        <v>2</v>
      </c>
      <c r="M19" s="9">
        <v>3</v>
      </c>
      <c r="N19" s="9">
        <v>4</v>
      </c>
      <c r="O19" s="9">
        <v>5</v>
      </c>
      <c r="P19" s="10">
        <v>25</v>
      </c>
      <c r="Q19" s="10">
        <v>17</v>
      </c>
      <c r="R19" s="10">
        <v>17</v>
      </c>
      <c r="S19" s="10">
        <v>25</v>
      </c>
      <c r="T19" s="10">
        <v>25</v>
      </c>
      <c r="U19" s="11" t="s">
        <v>42</v>
      </c>
      <c r="V19" s="11" t="s">
        <v>42</v>
      </c>
      <c r="W19" s="11" t="s">
        <v>45</v>
      </c>
      <c r="X19" s="11" t="s">
        <v>42</v>
      </c>
      <c r="BW19" s="12">
        <f>'[2]9'!C$19</f>
        <v>1</v>
      </c>
      <c r="BX19" s="12">
        <f>'[2]9'!D$19</f>
        <v>2</v>
      </c>
      <c r="BY19" s="12">
        <f>'[2]9'!E$19</f>
        <v>3</v>
      </c>
      <c r="BZ19" s="12">
        <f>'[2]9'!F$19</f>
        <v>4</v>
      </c>
      <c r="CA19" s="12">
        <f>'[2]9'!C$20</f>
        <v>5</v>
      </c>
      <c r="CB19" s="12">
        <f>'[2]9'!D$20</f>
        <v>6</v>
      </c>
      <c r="CC19" s="12">
        <f>'[2]9'!E$20</f>
        <v>7</v>
      </c>
      <c r="CD19" s="12">
        <f>'[2]9'!F$20</f>
        <v>8</v>
      </c>
      <c r="CE19" s="12">
        <f>'[2]9'!C$21</f>
        <v>9</v>
      </c>
      <c r="CF19" s="12">
        <f>'[2]9'!D$21</f>
        <v>10</v>
      </c>
      <c r="CG19" s="12">
        <f>'[2]9'!E$21</f>
        <v>11</v>
      </c>
      <c r="CH19" s="12">
        <f>'[2]9'!F$21</f>
        <v>12</v>
      </c>
    </row>
    <row r="20" spans="1:86" x14ac:dyDescent="0.2">
      <c r="A20" s="18">
        <v>9</v>
      </c>
      <c r="B20" s="14">
        <v>42</v>
      </c>
      <c r="C20" s="28" t="s">
        <v>68</v>
      </c>
      <c r="D20" s="29"/>
      <c r="E20" s="18">
        <v>2</v>
      </c>
      <c r="F20" s="18"/>
      <c r="G20" s="18" t="s">
        <v>38</v>
      </c>
      <c r="H20" s="18" t="s">
        <v>39</v>
      </c>
      <c r="I20" s="18" t="s">
        <v>40</v>
      </c>
      <c r="J20" s="18" t="s">
        <v>41</v>
      </c>
      <c r="K20" s="9">
        <v>1</v>
      </c>
      <c r="L20" s="9">
        <v>2</v>
      </c>
      <c r="M20" s="9">
        <v>3</v>
      </c>
      <c r="N20" s="9">
        <v>4</v>
      </c>
      <c r="O20" s="9">
        <v>5</v>
      </c>
      <c r="P20" s="10">
        <v>25</v>
      </c>
      <c r="Q20" s="10">
        <v>17</v>
      </c>
      <c r="R20" s="10">
        <v>17</v>
      </c>
      <c r="S20" s="10">
        <v>25</v>
      </c>
      <c r="T20" s="10">
        <v>25</v>
      </c>
      <c r="U20" s="11" t="s">
        <v>42</v>
      </c>
      <c r="V20" s="11" t="s">
        <v>43</v>
      </c>
      <c r="W20" s="11" t="s">
        <v>44</v>
      </c>
      <c r="X20" s="11" t="s">
        <v>42</v>
      </c>
      <c r="BW20" s="12">
        <f>'[2]12'!C$19</f>
        <v>1</v>
      </c>
      <c r="BX20" s="12">
        <f>'[2]12'!D$19</f>
        <v>2</v>
      </c>
      <c r="BY20" s="12">
        <f>'[2]12'!E$19</f>
        <v>3</v>
      </c>
      <c r="BZ20" s="12">
        <f>'[2]12'!F$19</f>
        <v>4</v>
      </c>
      <c r="CA20" s="12">
        <f>'[2]12'!C$20</f>
        <v>5</v>
      </c>
      <c r="CB20" s="12">
        <f>'[2]12'!D$20</f>
        <v>6</v>
      </c>
      <c r="CC20" s="12">
        <f>'[2]12'!E$20</f>
        <v>7</v>
      </c>
      <c r="CD20" s="12">
        <f>'[2]12'!F$20</f>
        <v>8</v>
      </c>
      <c r="CE20" s="12">
        <f>'[2]12'!C$21</f>
        <v>9</v>
      </c>
      <c r="CF20" s="12">
        <f>'[2]12'!D$21</f>
        <v>10</v>
      </c>
      <c r="CG20" s="12">
        <f>'[2]12'!E$21</f>
        <v>11</v>
      </c>
      <c r="CH20" s="12">
        <f>'[2]12'!F$21</f>
        <v>12</v>
      </c>
    </row>
    <row r="21" spans="1:86" x14ac:dyDescent="0.2">
      <c r="A21" s="18">
        <v>10</v>
      </c>
      <c r="B21" s="14">
        <v>107</v>
      </c>
      <c r="C21" s="28" t="s">
        <v>69</v>
      </c>
      <c r="D21" s="29"/>
      <c r="E21" s="18">
        <v>2</v>
      </c>
      <c r="F21" s="18"/>
      <c r="G21" s="18" t="s">
        <v>38</v>
      </c>
      <c r="H21" s="18" t="s">
        <v>39</v>
      </c>
      <c r="I21" s="18" t="s">
        <v>40</v>
      </c>
      <c r="J21" s="18" t="s">
        <v>47</v>
      </c>
      <c r="K21" s="9">
        <v>1</v>
      </c>
      <c r="L21" s="9">
        <v>2</v>
      </c>
      <c r="M21" s="9">
        <v>3</v>
      </c>
      <c r="N21" s="9">
        <v>4</v>
      </c>
      <c r="O21" s="9">
        <v>5</v>
      </c>
      <c r="P21" s="10">
        <v>25</v>
      </c>
      <c r="Q21" s="10">
        <v>17</v>
      </c>
      <c r="R21" s="10">
        <v>17</v>
      </c>
      <c r="S21" s="10">
        <v>25</v>
      </c>
      <c r="T21" s="10">
        <v>25</v>
      </c>
      <c r="U21" s="11" t="s">
        <v>43</v>
      </c>
      <c r="V21" s="11" t="s">
        <v>42</v>
      </c>
      <c r="W21" s="11" t="s">
        <v>45</v>
      </c>
      <c r="X21" s="11" t="s">
        <v>42</v>
      </c>
      <c r="BW21" s="12">
        <f>'[2]12'!C$19</f>
        <v>1</v>
      </c>
      <c r="BX21" s="12">
        <f>'[2]12'!D$19</f>
        <v>2</v>
      </c>
      <c r="BY21" s="12">
        <f>'[2]12'!E$19</f>
        <v>3</v>
      </c>
      <c r="BZ21" s="12">
        <f>'[2]12'!F$19</f>
        <v>4</v>
      </c>
      <c r="CA21" s="12">
        <f>'[2]12'!C$20</f>
        <v>5</v>
      </c>
      <c r="CB21" s="12">
        <f>'[2]12'!D$20</f>
        <v>6</v>
      </c>
      <c r="CC21" s="12">
        <f>'[2]12'!E$20</f>
        <v>7</v>
      </c>
      <c r="CD21" s="12">
        <f>'[2]12'!F$20</f>
        <v>8</v>
      </c>
      <c r="CE21" s="12">
        <f>'[2]12'!C$21</f>
        <v>9</v>
      </c>
      <c r="CF21" s="12">
        <f>'[2]12'!D$21</f>
        <v>10</v>
      </c>
      <c r="CG21" s="12">
        <f>'[2]12'!E$21</f>
        <v>11</v>
      </c>
      <c r="CH21" s="12">
        <f>'[2]12'!F$21</f>
        <v>12</v>
      </c>
    </row>
    <row r="22" spans="1:86" x14ac:dyDescent="0.2">
      <c r="A22" s="18">
        <v>29</v>
      </c>
      <c r="B22" s="14">
        <v>38</v>
      </c>
      <c r="C22" s="28" t="s">
        <v>70</v>
      </c>
      <c r="D22" s="18"/>
      <c r="E22" s="18">
        <v>1</v>
      </c>
      <c r="F22" s="18"/>
      <c r="G22" s="18" t="s">
        <v>38</v>
      </c>
      <c r="H22" s="18" t="s">
        <v>39</v>
      </c>
      <c r="I22" s="18" t="s">
        <v>40</v>
      </c>
      <c r="J22" s="18" t="s">
        <v>47</v>
      </c>
      <c r="K22" s="9">
        <v>1</v>
      </c>
      <c r="L22" s="9">
        <v>2</v>
      </c>
      <c r="M22" s="9">
        <v>3</v>
      </c>
      <c r="N22" s="9">
        <v>4</v>
      </c>
      <c r="O22" s="9">
        <v>5</v>
      </c>
      <c r="P22" s="10">
        <v>25</v>
      </c>
      <c r="Q22" s="10">
        <v>17</v>
      </c>
      <c r="R22" s="10">
        <v>17</v>
      </c>
      <c r="S22" s="10">
        <v>25</v>
      </c>
      <c r="T22" s="10">
        <v>25</v>
      </c>
      <c r="U22" s="11" t="s">
        <v>43</v>
      </c>
      <c r="V22" s="11" t="s">
        <v>43</v>
      </c>
      <c r="W22" s="11" t="s">
        <v>45</v>
      </c>
      <c r="X22" s="11" t="s">
        <v>43</v>
      </c>
      <c r="BW22" s="12">
        <f>'[2]11'!C$19</f>
        <v>1</v>
      </c>
      <c r="BX22" s="12">
        <f>'[2]11'!D$19</f>
        <v>2</v>
      </c>
      <c r="BY22" s="12">
        <f>'[2]11'!E$19</f>
        <v>3</v>
      </c>
      <c r="BZ22" s="12">
        <f>'[2]11'!F$19</f>
        <v>4</v>
      </c>
      <c r="CA22" s="12">
        <f>'[2]11'!C$20</f>
        <v>5</v>
      </c>
      <c r="CB22" s="12">
        <f>'[2]11'!D$20</f>
        <v>6</v>
      </c>
      <c r="CC22" s="12">
        <f>'[2]11'!E$20</f>
        <v>7</v>
      </c>
      <c r="CD22" s="12">
        <f>'[2]11'!F$20</f>
        <v>8</v>
      </c>
      <c r="CE22" s="12">
        <f>'[2]11'!C$21</f>
        <v>9</v>
      </c>
      <c r="CF22" s="12">
        <f>'[2]11'!D$21</f>
        <v>10</v>
      </c>
      <c r="CG22" s="12">
        <f>'[2]11'!E$21</f>
        <v>11</v>
      </c>
      <c r="CH22" s="12">
        <f>'[2]11'!F$21</f>
        <v>12</v>
      </c>
    </row>
    <row r="23" spans="1:86" x14ac:dyDescent="0.2">
      <c r="A23" s="18">
        <v>29</v>
      </c>
      <c r="B23" s="14">
        <v>68</v>
      </c>
      <c r="C23" s="28" t="s">
        <v>71</v>
      </c>
      <c r="D23" s="29"/>
      <c r="E23" s="18">
        <v>3</v>
      </c>
      <c r="F23" s="18"/>
      <c r="G23" s="18" t="s">
        <v>38</v>
      </c>
      <c r="H23" s="18" t="s">
        <v>39</v>
      </c>
      <c r="I23" s="18" t="s">
        <v>40</v>
      </c>
      <c r="J23" s="18" t="s">
        <v>48</v>
      </c>
      <c r="K23" s="9">
        <v>1</v>
      </c>
      <c r="L23" s="9">
        <v>2</v>
      </c>
      <c r="M23" s="9">
        <v>3</v>
      </c>
      <c r="N23" s="9">
        <v>4</v>
      </c>
      <c r="O23" s="9">
        <v>5</v>
      </c>
      <c r="P23" s="10">
        <v>25</v>
      </c>
      <c r="Q23" s="10">
        <v>17</v>
      </c>
      <c r="R23" s="10">
        <v>17</v>
      </c>
      <c r="S23" s="10">
        <v>25</v>
      </c>
      <c r="T23" s="10">
        <v>25</v>
      </c>
      <c r="U23" s="11" t="s">
        <v>43</v>
      </c>
      <c r="V23" s="11" t="s">
        <v>42</v>
      </c>
      <c r="W23" s="11" t="s">
        <v>45</v>
      </c>
      <c r="X23" s="11" t="s">
        <v>42</v>
      </c>
      <c r="BW23" s="12">
        <f>'[2]12'!C$19</f>
        <v>1</v>
      </c>
      <c r="BX23" s="12">
        <f>'[2]12'!D$19</f>
        <v>2</v>
      </c>
      <c r="BY23" s="12">
        <f>'[2]12'!E$19</f>
        <v>3</v>
      </c>
      <c r="BZ23" s="12">
        <f>'[2]12'!F$19</f>
        <v>4</v>
      </c>
      <c r="CA23" s="12">
        <f>'[2]12'!C$20</f>
        <v>5</v>
      </c>
      <c r="CB23" s="12">
        <f>'[2]12'!D$20</f>
        <v>6</v>
      </c>
      <c r="CC23" s="12">
        <f>'[2]12'!E$20</f>
        <v>7</v>
      </c>
      <c r="CD23" s="12">
        <f>'[2]12'!F$20</f>
        <v>8</v>
      </c>
      <c r="CE23" s="12">
        <f>'[2]12'!C$21</f>
        <v>9</v>
      </c>
      <c r="CF23" s="12">
        <f>'[2]12'!D$21</f>
        <v>10</v>
      </c>
      <c r="CG23" s="12">
        <f>'[2]12'!E$21</f>
        <v>11</v>
      </c>
      <c r="CH23" s="12">
        <f>'[2]12'!F$21</f>
        <v>12</v>
      </c>
    </row>
    <row r="24" spans="1:86" x14ac:dyDescent="0.2">
      <c r="A24" s="18">
        <v>21</v>
      </c>
      <c r="B24" s="14">
        <v>36</v>
      </c>
      <c r="C24" s="28" t="s">
        <v>72</v>
      </c>
      <c r="D24" s="29"/>
      <c r="E24" s="18">
        <v>2</v>
      </c>
      <c r="F24" s="18"/>
      <c r="G24" s="18" t="s">
        <v>38</v>
      </c>
      <c r="H24" s="18" t="s">
        <v>39</v>
      </c>
      <c r="I24" s="18" t="s">
        <v>40</v>
      </c>
      <c r="J24" s="18" t="s">
        <v>41</v>
      </c>
      <c r="K24" s="9">
        <v>1</v>
      </c>
      <c r="L24" s="9">
        <v>2</v>
      </c>
      <c r="M24" s="9">
        <v>3</v>
      </c>
      <c r="N24" s="9">
        <v>4</v>
      </c>
      <c r="O24" s="9">
        <v>5</v>
      </c>
      <c r="P24" s="10">
        <v>25</v>
      </c>
      <c r="Q24" s="10">
        <v>17</v>
      </c>
      <c r="R24" s="10">
        <v>17</v>
      </c>
      <c r="S24" s="10">
        <v>25</v>
      </c>
      <c r="T24" s="10">
        <v>25</v>
      </c>
      <c r="U24" s="11" t="s">
        <v>42</v>
      </c>
      <c r="V24" s="11" t="s">
        <v>42</v>
      </c>
      <c r="W24" s="11" t="s">
        <v>45</v>
      </c>
      <c r="X24" s="11" t="s">
        <v>42</v>
      </c>
      <c r="BW24" s="12">
        <f>'[2]12'!C$19</f>
        <v>1</v>
      </c>
      <c r="BX24" s="12">
        <f>'[2]12'!D$19</f>
        <v>2</v>
      </c>
      <c r="BY24" s="12">
        <f>'[2]12'!E$19</f>
        <v>3</v>
      </c>
      <c r="BZ24" s="12">
        <f>'[2]12'!F$19</f>
        <v>4</v>
      </c>
      <c r="CA24" s="12">
        <f>'[2]12'!C$20</f>
        <v>5</v>
      </c>
      <c r="CB24" s="12">
        <f>'[2]12'!D$20</f>
        <v>6</v>
      </c>
      <c r="CC24" s="12">
        <f>'[2]12'!E$20</f>
        <v>7</v>
      </c>
      <c r="CD24" s="12">
        <f>'[2]12'!F$20</f>
        <v>8</v>
      </c>
      <c r="CE24" s="12">
        <f>'[2]12'!C$21</f>
        <v>9</v>
      </c>
      <c r="CF24" s="12">
        <f>'[2]12'!D$21</f>
        <v>10</v>
      </c>
      <c r="CG24" s="12">
        <f>'[2]12'!E$21</f>
        <v>11</v>
      </c>
      <c r="CH24" s="12">
        <f>'[2]12'!F$21</f>
        <v>12</v>
      </c>
    </row>
    <row r="25" spans="1:86" x14ac:dyDescent="0.2">
      <c r="A25" s="18">
        <v>22</v>
      </c>
      <c r="B25" s="14">
        <v>34</v>
      </c>
      <c r="C25" s="28" t="s">
        <v>73</v>
      </c>
      <c r="D25" s="29"/>
      <c r="E25" s="18">
        <v>2</v>
      </c>
      <c r="F25" s="18"/>
      <c r="G25" s="18" t="s">
        <v>38</v>
      </c>
      <c r="H25" s="18" t="s">
        <v>39</v>
      </c>
      <c r="I25" s="18" t="s">
        <v>40</v>
      </c>
      <c r="J25" s="18" t="s">
        <v>41</v>
      </c>
      <c r="K25" s="9">
        <v>1</v>
      </c>
      <c r="L25" s="9">
        <v>2</v>
      </c>
      <c r="M25" s="9">
        <v>3</v>
      </c>
      <c r="N25" s="9">
        <v>4</v>
      </c>
      <c r="O25" s="9">
        <v>5</v>
      </c>
      <c r="P25" s="10">
        <v>25</v>
      </c>
      <c r="Q25" s="10">
        <v>17</v>
      </c>
      <c r="R25" s="10">
        <v>17</v>
      </c>
      <c r="S25" s="10">
        <v>25</v>
      </c>
      <c r="T25" s="10">
        <v>25</v>
      </c>
      <c r="U25" s="11" t="s">
        <v>42</v>
      </c>
      <c r="V25" s="11" t="s">
        <v>42</v>
      </c>
      <c r="W25" s="11" t="s">
        <v>45</v>
      </c>
      <c r="X25" s="11" t="s">
        <v>42</v>
      </c>
      <c r="BW25" s="12">
        <f>'[2]12'!C$19</f>
        <v>1</v>
      </c>
      <c r="BX25" s="12">
        <f>'[2]12'!D$19</f>
        <v>2</v>
      </c>
      <c r="BY25" s="12">
        <f>'[2]12'!E$19</f>
        <v>3</v>
      </c>
      <c r="BZ25" s="12">
        <f>'[2]12'!F$19</f>
        <v>4</v>
      </c>
      <c r="CA25" s="12">
        <f>'[2]12'!C$20</f>
        <v>5</v>
      </c>
      <c r="CB25" s="12">
        <f>'[2]12'!D$20</f>
        <v>6</v>
      </c>
      <c r="CC25" s="12">
        <f>'[2]12'!E$20</f>
        <v>7</v>
      </c>
      <c r="CD25" s="12">
        <f>'[2]12'!F$20</f>
        <v>8</v>
      </c>
      <c r="CE25" s="12">
        <f>'[2]12'!C$21</f>
        <v>9</v>
      </c>
      <c r="CF25" s="12">
        <f>'[2]12'!D$21</f>
        <v>10</v>
      </c>
      <c r="CG25" s="12">
        <f>'[2]12'!E$21</f>
        <v>11</v>
      </c>
      <c r="CH25" s="12">
        <f>'[2]12'!F$21</f>
        <v>12</v>
      </c>
    </row>
    <row r="26" spans="1:86" x14ac:dyDescent="0.2">
      <c r="A26" s="18">
        <v>23</v>
      </c>
      <c r="B26" s="14">
        <v>35</v>
      </c>
      <c r="C26" s="28" t="s">
        <v>74</v>
      </c>
      <c r="D26" s="29"/>
      <c r="E26" s="18">
        <v>2</v>
      </c>
      <c r="F26" s="18"/>
      <c r="G26" s="18" t="s">
        <v>38</v>
      </c>
      <c r="H26" s="18" t="s">
        <v>39</v>
      </c>
      <c r="I26" s="18" t="s">
        <v>40</v>
      </c>
      <c r="J26" s="18" t="s">
        <v>41</v>
      </c>
      <c r="K26" s="9">
        <v>1</v>
      </c>
      <c r="L26" s="9">
        <v>2</v>
      </c>
      <c r="M26" s="9">
        <v>3</v>
      </c>
      <c r="N26" s="9">
        <v>4</v>
      </c>
      <c r="O26" s="9">
        <v>5</v>
      </c>
      <c r="P26" s="10">
        <v>25</v>
      </c>
      <c r="Q26" s="10">
        <v>17</v>
      </c>
      <c r="R26" s="10">
        <v>17</v>
      </c>
      <c r="S26" s="10">
        <v>25</v>
      </c>
      <c r="T26" s="10">
        <v>25</v>
      </c>
      <c r="U26" s="11" t="s">
        <v>43</v>
      </c>
      <c r="V26" s="11" t="s">
        <v>43</v>
      </c>
      <c r="W26" s="11" t="s">
        <v>44</v>
      </c>
      <c r="X26" s="11" t="s">
        <v>43</v>
      </c>
      <c r="BW26" s="12">
        <f>'[2]12'!C$19</f>
        <v>1</v>
      </c>
      <c r="BX26" s="12">
        <f>'[2]12'!D$19</f>
        <v>2</v>
      </c>
      <c r="BY26" s="12">
        <f>'[2]12'!E$19</f>
        <v>3</v>
      </c>
      <c r="BZ26" s="12">
        <f>'[2]12'!F$19</f>
        <v>4</v>
      </c>
      <c r="CA26" s="12">
        <f>'[2]12'!C$20</f>
        <v>5</v>
      </c>
      <c r="CB26" s="12">
        <f>'[2]12'!D$20</f>
        <v>6</v>
      </c>
      <c r="CC26" s="12">
        <f>'[2]12'!E$20</f>
        <v>7</v>
      </c>
      <c r="CD26" s="12">
        <f>'[2]12'!F$20</f>
        <v>8</v>
      </c>
      <c r="CE26" s="12">
        <f>'[2]12'!C$21</f>
        <v>9</v>
      </c>
      <c r="CF26" s="12">
        <f>'[2]12'!D$21</f>
        <v>10</v>
      </c>
      <c r="CG26" s="12">
        <f>'[2]12'!E$21</f>
        <v>11</v>
      </c>
      <c r="CH26" s="12">
        <f>'[2]12'!F$21</f>
        <v>12</v>
      </c>
    </row>
    <row r="27" spans="1:86" x14ac:dyDescent="0.2">
      <c r="A27" s="18">
        <v>30</v>
      </c>
      <c r="B27" s="14">
        <v>67</v>
      </c>
      <c r="C27" s="28" t="s">
        <v>75</v>
      </c>
      <c r="D27" s="29"/>
      <c r="E27" s="18">
        <v>3</v>
      </c>
      <c r="F27" s="18"/>
      <c r="G27" s="18" t="s">
        <v>38</v>
      </c>
      <c r="H27" s="18" t="s">
        <v>39</v>
      </c>
      <c r="I27" s="18" t="s">
        <v>40</v>
      </c>
      <c r="J27" s="18" t="s">
        <v>41</v>
      </c>
      <c r="K27" s="9">
        <v>1</v>
      </c>
      <c r="L27" s="9">
        <v>2</v>
      </c>
      <c r="M27" s="9">
        <v>3</v>
      </c>
      <c r="N27" s="9">
        <v>4</v>
      </c>
      <c r="O27" s="9">
        <v>5</v>
      </c>
      <c r="P27" s="10">
        <v>25</v>
      </c>
      <c r="Q27" s="10">
        <v>17</v>
      </c>
      <c r="R27" s="10">
        <v>17</v>
      </c>
      <c r="S27" s="10">
        <v>25</v>
      </c>
      <c r="T27" s="10">
        <v>25</v>
      </c>
      <c r="U27" s="11" t="s">
        <v>43</v>
      </c>
      <c r="V27" s="11" t="s">
        <v>42</v>
      </c>
      <c r="W27" s="11" t="s">
        <v>45</v>
      </c>
      <c r="X27" s="11" t="s">
        <v>42</v>
      </c>
      <c r="BW27" s="12">
        <f>'[2]12'!C$19</f>
        <v>1</v>
      </c>
      <c r="BX27" s="12">
        <f>'[2]12'!D$19</f>
        <v>2</v>
      </c>
      <c r="BY27" s="12">
        <f>'[2]12'!E$19</f>
        <v>3</v>
      </c>
      <c r="BZ27" s="12">
        <f>'[2]12'!F$19</f>
        <v>4</v>
      </c>
      <c r="CA27" s="12">
        <f>'[2]12'!C$20</f>
        <v>5</v>
      </c>
      <c r="CB27" s="12">
        <f>'[2]12'!D$20</f>
        <v>6</v>
      </c>
      <c r="CC27" s="12">
        <f>'[2]12'!E$20</f>
        <v>7</v>
      </c>
      <c r="CD27" s="12">
        <f>'[2]12'!F$20</f>
        <v>8</v>
      </c>
      <c r="CE27" s="12">
        <f>'[2]12'!C$21</f>
        <v>9</v>
      </c>
      <c r="CF27" s="12">
        <f>'[2]12'!D$21</f>
        <v>10</v>
      </c>
      <c r="CG27" s="12">
        <f>'[2]12'!E$21</f>
        <v>11</v>
      </c>
      <c r="CH27" s="12">
        <f>'[2]12'!F$21</f>
        <v>12</v>
      </c>
    </row>
    <row r="28" spans="1:86" x14ac:dyDescent="0.2">
      <c r="A28" s="18">
        <v>24</v>
      </c>
      <c r="B28" s="14">
        <v>33</v>
      </c>
      <c r="C28" s="28" t="s">
        <v>76</v>
      </c>
      <c r="D28" s="29"/>
      <c r="E28" s="18">
        <v>2</v>
      </c>
      <c r="F28" s="18"/>
      <c r="G28" s="18" t="s">
        <v>38</v>
      </c>
      <c r="H28" s="18" t="s">
        <v>39</v>
      </c>
      <c r="I28" s="18" t="s">
        <v>40</v>
      </c>
      <c r="J28" s="18" t="s">
        <v>41</v>
      </c>
      <c r="K28" s="9">
        <v>18</v>
      </c>
      <c r="L28" s="9">
        <v>106</v>
      </c>
      <c r="M28" s="9">
        <v>170</v>
      </c>
      <c r="N28" s="9">
        <v>28</v>
      </c>
      <c r="O28" s="9">
        <v>18</v>
      </c>
      <c r="P28" s="10">
        <v>25</v>
      </c>
      <c r="Q28" s="10">
        <v>17</v>
      </c>
      <c r="R28" s="10">
        <v>17</v>
      </c>
      <c r="S28" s="10">
        <v>25</v>
      </c>
      <c r="T28" s="10">
        <v>25</v>
      </c>
      <c r="U28" s="11" t="s">
        <v>43</v>
      </c>
      <c r="V28" s="11" t="s">
        <v>42</v>
      </c>
      <c r="W28" s="11" t="s">
        <v>45</v>
      </c>
      <c r="X28" s="11" t="s">
        <v>42</v>
      </c>
      <c r="BW28" s="12">
        <f>'[2]8'!C$19</f>
        <v>1</v>
      </c>
      <c r="BX28" s="12">
        <f>'[2]8'!D$19</f>
        <v>2</v>
      </c>
      <c r="BY28" s="12">
        <f>'[2]8'!E$19</f>
        <v>3</v>
      </c>
      <c r="BZ28" s="12">
        <f>'[2]8'!F$19</f>
        <v>4</v>
      </c>
      <c r="CA28" s="12">
        <f>'[2]8'!C$20</f>
        <v>5</v>
      </c>
      <c r="CB28" s="12">
        <f>'[2]8'!D$20</f>
        <v>6</v>
      </c>
      <c r="CC28" s="12">
        <f>'[2]8'!E$20</f>
        <v>7</v>
      </c>
      <c r="CD28" s="12">
        <f>'[2]8'!F$20</f>
        <v>8</v>
      </c>
      <c r="CE28" s="12">
        <f>'[2]8'!C$21</f>
        <v>9</v>
      </c>
      <c r="CF28" s="12">
        <f>'[2]8'!D$21</f>
        <v>10</v>
      </c>
      <c r="CG28" s="12">
        <f>'[2]8'!E$21</f>
        <v>11</v>
      </c>
      <c r="CH28" s="12">
        <f>'[2]8'!F$21</f>
        <v>12</v>
      </c>
    </row>
    <row r="29" spans="1:86" x14ac:dyDescent="0.2">
      <c r="A29" s="18">
        <v>25</v>
      </c>
      <c r="B29" s="14">
        <v>105</v>
      </c>
      <c r="C29" s="28" t="s">
        <v>77</v>
      </c>
      <c r="D29" s="29"/>
      <c r="E29" s="18">
        <v>2</v>
      </c>
      <c r="F29" s="18"/>
      <c r="G29" s="18" t="s">
        <v>38</v>
      </c>
      <c r="H29" s="18" t="s">
        <v>39</v>
      </c>
      <c r="I29" s="18" t="s">
        <v>40</v>
      </c>
      <c r="J29" s="18" t="s">
        <v>47</v>
      </c>
      <c r="K29" s="9">
        <v>11</v>
      </c>
      <c r="L29" s="9">
        <v>97</v>
      </c>
      <c r="M29" s="9">
        <v>95</v>
      </c>
      <c r="N29" s="9">
        <v>10</v>
      </c>
      <c r="O29" s="9">
        <v>11</v>
      </c>
      <c r="P29" s="10">
        <v>25</v>
      </c>
      <c r="Q29" s="10">
        <v>17</v>
      </c>
      <c r="R29" s="10">
        <v>17</v>
      </c>
      <c r="S29" s="10">
        <v>25</v>
      </c>
      <c r="T29" s="10">
        <v>25</v>
      </c>
      <c r="U29" s="11" t="s">
        <v>43</v>
      </c>
      <c r="V29" s="11" t="s">
        <v>43</v>
      </c>
      <c r="W29" s="11" t="s">
        <v>44</v>
      </c>
      <c r="X29" s="11" t="s">
        <v>43</v>
      </c>
      <c r="BW29" s="12">
        <f>'[2]6'!C$19</f>
        <v>1</v>
      </c>
      <c r="BX29" s="12">
        <f>'[2]6'!D$19</f>
        <v>2</v>
      </c>
      <c r="BY29" s="12">
        <f>'[2]6'!E$19</f>
        <v>3</v>
      </c>
      <c r="BZ29" s="12">
        <f>'[2]6'!F$19</f>
        <v>4</v>
      </c>
      <c r="CA29" s="12">
        <f>'[2]6'!C$20</f>
        <v>5</v>
      </c>
      <c r="CB29" s="12">
        <f>'[2]6'!D$20</f>
        <v>6</v>
      </c>
      <c r="CC29" s="12">
        <f>'[2]6'!E$20</f>
        <v>7</v>
      </c>
      <c r="CD29" s="12">
        <f>'[2]6'!F$20</f>
        <v>8</v>
      </c>
      <c r="CE29" s="12">
        <f>'[2]6'!C$21</f>
        <v>9</v>
      </c>
      <c r="CF29" s="12">
        <f>'[2]6'!D$21</f>
        <v>10</v>
      </c>
      <c r="CG29" s="12">
        <f>'[2]6'!E$21</f>
        <v>11</v>
      </c>
      <c r="CH29" s="12">
        <f>'[2]6'!F$21</f>
        <v>12</v>
      </c>
    </row>
    <row r="30" spans="1:86" x14ac:dyDescent="0.2">
      <c r="A30" s="18"/>
      <c r="B30" s="14">
        <v>113</v>
      </c>
      <c r="C30" s="28" t="s">
        <v>79</v>
      </c>
      <c r="D30" s="29" t="s">
        <v>78</v>
      </c>
      <c r="E30" s="18"/>
      <c r="F30" s="18"/>
      <c r="G30" s="18" t="s">
        <v>38</v>
      </c>
      <c r="H30" s="18" t="s">
        <v>39</v>
      </c>
      <c r="I30" s="18" t="s">
        <v>40</v>
      </c>
      <c r="J30" s="18" t="s">
        <v>47</v>
      </c>
      <c r="K30" s="9">
        <v>11</v>
      </c>
      <c r="L30" s="9">
        <v>97</v>
      </c>
      <c r="M30" s="9">
        <v>95</v>
      </c>
      <c r="N30" s="9">
        <v>10</v>
      </c>
      <c r="O30" s="9">
        <v>11</v>
      </c>
      <c r="P30" s="10">
        <v>25</v>
      </c>
      <c r="Q30" s="10">
        <v>17</v>
      </c>
      <c r="R30" s="10">
        <v>17</v>
      </c>
      <c r="S30" s="10">
        <v>25</v>
      </c>
      <c r="T30" s="10">
        <v>25</v>
      </c>
      <c r="U30" s="11" t="s">
        <v>42</v>
      </c>
      <c r="V30" s="11" t="s">
        <v>43</v>
      </c>
      <c r="W30" s="11" t="s">
        <v>44</v>
      </c>
      <c r="X30" s="11" t="s">
        <v>43</v>
      </c>
    </row>
    <row r="31" spans="1:86" x14ac:dyDescent="0.2">
      <c r="A31" s="18"/>
      <c r="B31" s="14">
        <v>109</v>
      </c>
      <c r="C31" s="28" t="s">
        <v>80</v>
      </c>
      <c r="D31" s="18"/>
      <c r="E31" s="18"/>
      <c r="F31" s="18"/>
      <c r="G31" s="18" t="s">
        <v>38</v>
      </c>
      <c r="H31" s="18" t="s">
        <v>39</v>
      </c>
      <c r="I31" s="18" t="s">
        <v>40</v>
      </c>
      <c r="J31" s="18" t="s">
        <v>47</v>
      </c>
      <c r="K31" s="9">
        <v>11</v>
      </c>
      <c r="L31" s="9">
        <v>97</v>
      </c>
      <c r="M31" s="9">
        <v>95</v>
      </c>
      <c r="N31" s="9">
        <v>10</v>
      </c>
      <c r="O31" s="9">
        <v>11</v>
      </c>
      <c r="P31" s="10">
        <v>25</v>
      </c>
      <c r="Q31" s="10">
        <v>17</v>
      </c>
      <c r="R31" s="10">
        <v>17</v>
      </c>
      <c r="S31" s="10">
        <v>25</v>
      </c>
      <c r="T31" s="10">
        <v>25</v>
      </c>
      <c r="U31" s="11" t="s">
        <v>43</v>
      </c>
      <c r="V31" s="11" t="s">
        <v>43</v>
      </c>
      <c r="W31" s="11" t="s">
        <v>45</v>
      </c>
      <c r="X31" s="11" t="s">
        <v>43</v>
      </c>
    </row>
  </sheetData>
  <mergeCells count="37">
    <mergeCell ref="BO3:BT3"/>
    <mergeCell ref="CG3:CH3"/>
    <mergeCell ref="BW3:BX3"/>
    <mergeCell ref="BY3:BZ3"/>
    <mergeCell ref="CA3:CB3"/>
    <mergeCell ref="CC3:CD3"/>
    <mergeCell ref="CE3:CF3"/>
    <mergeCell ref="AQ3:AV3"/>
    <mergeCell ref="AW3:BB3"/>
    <mergeCell ref="BC3:BH3"/>
    <mergeCell ref="BI3:BN3"/>
    <mergeCell ref="X3:X4"/>
    <mergeCell ref="Y3:AD3"/>
    <mergeCell ref="AE3:AJ3"/>
    <mergeCell ref="AK3:AP3"/>
    <mergeCell ref="W3:W4"/>
    <mergeCell ref="BW2:BZ2"/>
    <mergeCell ref="CA2:CD2"/>
    <mergeCell ref="CE2:CH2"/>
    <mergeCell ref="K3:K4"/>
    <mergeCell ref="L3:L4"/>
    <mergeCell ref="M3:M4"/>
    <mergeCell ref="N3:N4"/>
    <mergeCell ref="O3:O4"/>
    <mergeCell ref="P3:P4"/>
    <mergeCell ref="Q3:Q4"/>
    <mergeCell ref="R3:R4"/>
    <mergeCell ref="S3:S4"/>
    <mergeCell ref="T3:T4"/>
    <mergeCell ref="U3:U4"/>
    <mergeCell ref="V3:V4"/>
    <mergeCell ref="BW1:CH1"/>
    <mergeCell ref="G1:J1"/>
    <mergeCell ref="K1:O1"/>
    <mergeCell ref="P1:T1"/>
    <mergeCell ref="U1:X1"/>
    <mergeCell ref="Y1:BT1"/>
  </mergeCells>
  <conditionalFormatting sqref="B1:B4 B32:B1048576">
    <cfRule type="duplicateValues" dxfId="22" priority="4"/>
    <cfRule type="duplicateValues" dxfId="21" priority="5"/>
  </conditionalFormatting>
  <conditionalFormatting sqref="B5:B31">
    <cfRule type="duplicateValues" dxfId="20" priority="3"/>
  </conditionalFormatting>
  <conditionalFormatting sqref="B5:B31">
    <cfRule type="duplicateValues" dxfId="19" priority="2"/>
  </conditionalFormatting>
  <conditionalFormatting sqref="A1:A1048576">
    <cfRule type="duplicateValues" dxfId="18" priority="1"/>
  </conditionalFormatting>
  <pageMargins left="0.7" right="0.7" top="0.75" bottom="0.75" header="0.3" footer="0.3"/>
  <extLst>
    <ext xmlns:x14="http://schemas.microsoft.com/office/spreadsheetml/2009/9/main" uri="{CCE6A557-97BC-4b89-ADB6-D9C93CAAB3DF}">
      <x14:dataValidations xmlns:xm="http://schemas.microsoft.com/office/excel/2006/main" count="5">
        <x14:dataValidation type="list" allowBlank="1" showInputMessage="1" showErrorMessage="1" xr:uid="{07AEC531-BF58-4673-8A0A-90D760E7BC13}">
          <x14:formula1>
            <xm:f>Sheet1!$D$2:$D$4</xm:f>
          </x14:formula1>
          <xm:sqref>I5:I31</xm:sqref>
        </x14:dataValidation>
        <x14:dataValidation type="list" allowBlank="1" showInputMessage="1" showErrorMessage="1" xr:uid="{B1CF512A-9426-4851-9C00-3BCAFD17591B}">
          <x14:formula1>
            <xm:f>Sheet1!$A$2:$A$3</xm:f>
          </x14:formula1>
          <xm:sqref>U5:V31 X5:X31</xm:sqref>
        </x14:dataValidation>
        <x14:dataValidation type="list" allowBlank="1" showInputMessage="1" showErrorMessage="1" xr:uid="{084EE3F8-C453-452C-AAB4-409D0D25EB51}">
          <x14:formula1>
            <xm:f>Sheet1!$E$2:$E$4</xm:f>
          </x14:formula1>
          <xm:sqref>J5:J31</xm:sqref>
        </x14:dataValidation>
        <x14:dataValidation type="list" allowBlank="1" showInputMessage="1" showErrorMessage="1" xr:uid="{7A4AA995-FFA8-4484-B354-ACA547E00D74}">
          <x14:formula1>
            <xm:f>'/Users/anuragkumar/Library/Containers/com.microsoft.Excel/Data/Documents/H:\Medha\mpr upload format\[icdsMPRxxx.xlsx]Sheet4'!#REF!</xm:f>
          </x14:formula1>
          <xm:sqref>G5:H31</xm:sqref>
        </x14:dataValidation>
        <x14:dataValidation type="list" allowBlank="1" showInputMessage="1" showErrorMessage="1" xr:uid="{4AA4E3FB-5F22-482A-A82E-5E48FF112B38}">
          <x14:formula1>
            <xm:f>Sheet1!$F$3:$F$3</xm:f>
          </x14:formula1>
          <xm:sqref>W5:W31</xm:sqref>
        </x14:dataValidation>
      </x14:dataValidations>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E1FB0AE-2B9F-42D9-A483-4E835CA68C65}">
  <sheetPr codeName="Sheet6"/>
  <dimension ref="A2:F9"/>
  <sheetViews>
    <sheetView workbookViewId="0">
      <selection activeCell="A2" sqref="A2:A3"/>
    </sheetView>
  </sheetViews>
  <sheetFormatPr baseColWidth="10" defaultColWidth="8.83203125" defaultRowHeight="15" x14ac:dyDescent="0.2"/>
  <cols>
    <col min="1" max="4" width="9.1640625" customWidth="1"/>
    <col min="5" max="5" width="11.5" customWidth="1"/>
    <col min="6" max="6" width="14" bestFit="1" customWidth="1"/>
  </cols>
  <sheetData>
    <row r="2" spans="1:6" x14ac:dyDescent="0.2">
      <c r="A2" t="s">
        <v>43</v>
      </c>
      <c r="B2" s="11" t="s">
        <v>38</v>
      </c>
      <c r="C2" t="s">
        <v>39</v>
      </c>
      <c r="D2" t="s">
        <v>40</v>
      </c>
      <c r="E2" t="s">
        <v>41</v>
      </c>
      <c r="F2" t="s">
        <v>198</v>
      </c>
    </row>
    <row r="3" spans="1:6" x14ac:dyDescent="0.2">
      <c r="A3" t="s">
        <v>42</v>
      </c>
      <c r="B3" s="11" t="s">
        <v>50</v>
      </c>
      <c r="C3" t="s">
        <v>51</v>
      </c>
      <c r="D3" t="s">
        <v>46</v>
      </c>
      <c r="E3" t="s">
        <v>47</v>
      </c>
      <c r="F3" t="s">
        <v>89</v>
      </c>
    </row>
    <row r="4" spans="1:6" x14ac:dyDescent="0.2">
      <c r="C4" t="s">
        <v>52</v>
      </c>
      <c r="E4" t="s">
        <v>48</v>
      </c>
      <c r="F4" t="s">
        <v>90</v>
      </c>
    </row>
    <row r="5" spans="1:6" x14ac:dyDescent="0.2">
      <c r="F5" t="s">
        <v>45</v>
      </c>
    </row>
    <row r="7" spans="1:6" x14ac:dyDescent="0.2">
      <c r="A7" t="s">
        <v>82</v>
      </c>
    </row>
    <row r="8" spans="1:6" x14ac:dyDescent="0.2">
      <c r="A8" t="s">
        <v>83</v>
      </c>
    </row>
    <row r="9" spans="1:6" x14ac:dyDescent="0.2">
      <c r="A9" t="s">
        <v>84</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6D2970-71F1-4481-B9D0-EB2FDAC5557B}">
  <sheetPr codeName="Sheet7" filterMode="1"/>
  <dimension ref="A1:D121"/>
  <sheetViews>
    <sheetView workbookViewId="0">
      <selection activeCell="C127" sqref="C127"/>
    </sheetView>
  </sheetViews>
  <sheetFormatPr baseColWidth="10" defaultColWidth="8.83203125" defaultRowHeight="15" x14ac:dyDescent="0.2"/>
  <cols>
    <col min="1" max="1" width="23.6640625" bestFit="1" customWidth="1"/>
    <col min="2" max="2" width="12" bestFit="1" customWidth="1"/>
    <col min="3" max="3" width="14.5" bestFit="1" customWidth="1"/>
  </cols>
  <sheetData>
    <row r="1" spans="1:3" x14ac:dyDescent="0.2">
      <c r="A1" t="s">
        <v>195</v>
      </c>
      <c r="B1" t="s">
        <v>194</v>
      </c>
      <c r="C1" t="s">
        <v>196</v>
      </c>
    </row>
    <row r="2" spans="1:3" hidden="1" x14ac:dyDescent="0.2">
      <c r="A2" t="s">
        <v>91</v>
      </c>
      <c r="B2">
        <v>10236210107</v>
      </c>
      <c r="C2" t="s">
        <v>130</v>
      </c>
    </row>
    <row r="3" spans="1:3" hidden="1" x14ac:dyDescent="0.2">
      <c r="A3" t="s">
        <v>92</v>
      </c>
      <c r="B3">
        <v>10236210108</v>
      </c>
      <c r="C3" t="s">
        <v>130</v>
      </c>
    </row>
    <row r="4" spans="1:3" hidden="1" x14ac:dyDescent="0.2">
      <c r="A4" t="s">
        <v>93</v>
      </c>
      <c r="B4">
        <v>10236210128</v>
      </c>
      <c r="C4" t="s">
        <v>130</v>
      </c>
    </row>
    <row r="5" spans="1:3" hidden="1" x14ac:dyDescent="0.2">
      <c r="A5" t="s">
        <v>94</v>
      </c>
      <c r="B5">
        <v>10236210129</v>
      </c>
      <c r="C5" t="s">
        <v>130</v>
      </c>
    </row>
    <row r="6" spans="1:3" hidden="1" x14ac:dyDescent="0.2">
      <c r="A6" t="s">
        <v>95</v>
      </c>
      <c r="B6">
        <v>10236210228</v>
      </c>
      <c r="C6" t="s">
        <v>130</v>
      </c>
    </row>
    <row r="7" spans="1:3" hidden="1" x14ac:dyDescent="0.2">
      <c r="A7" t="s">
        <v>96</v>
      </c>
      <c r="B7">
        <v>10236210117</v>
      </c>
      <c r="C7" t="s">
        <v>130</v>
      </c>
    </row>
    <row r="8" spans="1:3" hidden="1" x14ac:dyDescent="0.2">
      <c r="A8" t="s">
        <v>97</v>
      </c>
      <c r="B8">
        <v>10236210133</v>
      </c>
      <c r="C8" t="s">
        <v>130</v>
      </c>
    </row>
    <row r="9" spans="1:3" hidden="1" x14ac:dyDescent="0.2">
      <c r="A9" t="s">
        <v>98</v>
      </c>
      <c r="B9">
        <v>10236210123</v>
      </c>
      <c r="C9" t="s">
        <v>130</v>
      </c>
    </row>
    <row r="10" spans="1:3" hidden="1" x14ac:dyDescent="0.2">
      <c r="A10" t="s">
        <v>99</v>
      </c>
      <c r="B10">
        <v>10236210114</v>
      </c>
      <c r="C10" t="s">
        <v>130</v>
      </c>
    </row>
    <row r="11" spans="1:3" hidden="1" x14ac:dyDescent="0.2">
      <c r="A11" t="s">
        <v>100</v>
      </c>
      <c r="B11">
        <v>10236210115</v>
      </c>
      <c r="C11" t="s">
        <v>130</v>
      </c>
    </row>
    <row r="12" spans="1:3" hidden="1" x14ac:dyDescent="0.2">
      <c r="A12" t="s">
        <v>101</v>
      </c>
      <c r="B12">
        <v>10236210111</v>
      </c>
      <c r="C12" t="s">
        <v>130</v>
      </c>
    </row>
    <row r="13" spans="1:3" hidden="1" x14ac:dyDescent="0.2">
      <c r="A13" t="s">
        <v>102</v>
      </c>
      <c r="B13">
        <v>10236210135</v>
      </c>
      <c r="C13" t="s">
        <v>130</v>
      </c>
    </row>
    <row r="14" spans="1:3" hidden="1" x14ac:dyDescent="0.2">
      <c r="A14" t="s">
        <v>103</v>
      </c>
      <c r="B14">
        <v>10236210416</v>
      </c>
      <c r="C14" t="s">
        <v>130</v>
      </c>
    </row>
    <row r="15" spans="1:3" hidden="1" x14ac:dyDescent="0.2">
      <c r="A15" t="s">
        <v>104</v>
      </c>
      <c r="B15">
        <v>10236210110</v>
      </c>
      <c r="C15" t="s">
        <v>130</v>
      </c>
    </row>
    <row r="16" spans="1:3" hidden="1" x14ac:dyDescent="0.2">
      <c r="A16" t="s">
        <v>105</v>
      </c>
      <c r="B16">
        <v>10236210121</v>
      </c>
      <c r="C16" t="s">
        <v>130</v>
      </c>
    </row>
    <row r="17" spans="1:4" hidden="1" x14ac:dyDescent="0.2">
      <c r="A17" t="s">
        <v>106</v>
      </c>
      <c r="B17">
        <v>10236210118</v>
      </c>
      <c r="C17" t="s">
        <v>130</v>
      </c>
    </row>
    <row r="18" spans="1:4" hidden="1" x14ac:dyDescent="0.2">
      <c r="A18" t="s">
        <v>107</v>
      </c>
      <c r="B18">
        <v>10236210227</v>
      </c>
      <c r="C18" t="s">
        <v>130</v>
      </c>
    </row>
    <row r="19" spans="1:4" hidden="1" x14ac:dyDescent="0.2">
      <c r="A19" t="s">
        <v>108</v>
      </c>
      <c r="B19">
        <v>10236210125</v>
      </c>
      <c r="C19" t="s">
        <v>130</v>
      </c>
    </row>
    <row r="20" spans="1:4" hidden="1" x14ac:dyDescent="0.2">
      <c r="A20" t="s">
        <v>109</v>
      </c>
      <c r="B20">
        <v>10236210109</v>
      </c>
      <c r="C20" t="s">
        <v>130</v>
      </c>
    </row>
    <row r="21" spans="1:4" x14ac:dyDescent="0.2">
      <c r="A21" s="17" t="s">
        <v>110</v>
      </c>
      <c r="B21" s="17">
        <v>10236210132</v>
      </c>
      <c r="C21" s="17" t="s">
        <v>130</v>
      </c>
      <c r="D21" t="s">
        <v>197</v>
      </c>
    </row>
    <row r="22" spans="1:4" hidden="1" x14ac:dyDescent="0.2">
      <c r="A22" t="s">
        <v>111</v>
      </c>
      <c r="B22">
        <v>10236210101</v>
      </c>
      <c r="C22" t="s">
        <v>130</v>
      </c>
    </row>
    <row r="23" spans="1:4" hidden="1" x14ac:dyDescent="0.2">
      <c r="A23" t="s">
        <v>112</v>
      </c>
      <c r="B23">
        <v>10236210103</v>
      </c>
      <c r="C23" t="s">
        <v>130</v>
      </c>
    </row>
    <row r="24" spans="1:4" hidden="1" x14ac:dyDescent="0.2">
      <c r="A24" t="s">
        <v>113</v>
      </c>
      <c r="B24">
        <v>10236210120</v>
      </c>
      <c r="C24" t="s">
        <v>130</v>
      </c>
    </row>
    <row r="25" spans="1:4" hidden="1" x14ac:dyDescent="0.2">
      <c r="A25" t="s">
        <v>114</v>
      </c>
      <c r="B25">
        <v>10236210119</v>
      </c>
      <c r="C25" t="s">
        <v>130</v>
      </c>
    </row>
    <row r="26" spans="1:4" x14ac:dyDescent="0.2">
      <c r="A26" s="17" t="s">
        <v>76</v>
      </c>
      <c r="B26" s="17">
        <v>10236210206</v>
      </c>
      <c r="C26" s="17" t="s">
        <v>150</v>
      </c>
      <c r="D26" t="s">
        <v>197</v>
      </c>
    </row>
    <row r="27" spans="1:4" hidden="1" x14ac:dyDescent="0.2">
      <c r="A27" t="s">
        <v>116</v>
      </c>
      <c r="B27">
        <v>10236210116</v>
      </c>
      <c r="C27" t="s">
        <v>130</v>
      </c>
    </row>
    <row r="28" spans="1:4" hidden="1" x14ac:dyDescent="0.2">
      <c r="A28" t="s">
        <v>117</v>
      </c>
      <c r="B28">
        <v>10236210127</v>
      </c>
      <c r="C28" t="s">
        <v>130</v>
      </c>
    </row>
    <row r="29" spans="1:4" hidden="1" x14ac:dyDescent="0.2">
      <c r="A29" t="s">
        <v>118</v>
      </c>
      <c r="B29">
        <v>10236210113</v>
      </c>
      <c r="C29" t="s">
        <v>130</v>
      </c>
    </row>
    <row r="30" spans="1:4" hidden="1" x14ac:dyDescent="0.2">
      <c r="A30" t="s">
        <v>119</v>
      </c>
      <c r="B30">
        <v>10236210126</v>
      </c>
      <c r="C30" t="s">
        <v>130</v>
      </c>
    </row>
    <row r="31" spans="1:4" hidden="1" x14ac:dyDescent="0.2">
      <c r="A31" t="s">
        <v>120</v>
      </c>
      <c r="B31">
        <v>10236210418</v>
      </c>
      <c r="C31" t="s">
        <v>130</v>
      </c>
    </row>
    <row r="32" spans="1:4" hidden="1" x14ac:dyDescent="0.2">
      <c r="A32" t="s">
        <v>121</v>
      </c>
      <c r="B32">
        <v>10236210106</v>
      </c>
      <c r="C32" t="s">
        <v>130</v>
      </c>
    </row>
    <row r="33" spans="1:4" hidden="1" x14ac:dyDescent="0.2">
      <c r="A33" t="s">
        <v>122</v>
      </c>
      <c r="B33">
        <v>10236210122</v>
      </c>
      <c r="C33" t="s">
        <v>130</v>
      </c>
    </row>
    <row r="34" spans="1:4" hidden="1" x14ac:dyDescent="0.2">
      <c r="A34" t="s">
        <v>123</v>
      </c>
      <c r="B34">
        <v>10236210112</v>
      </c>
      <c r="C34" t="s">
        <v>130</v>
      </c>
    </row>
    <row r="35" spans="1:4" hidden="1" x14ac:dyDescent="0.2">
      <c r="A35" t="s">
        <v>124</v>
      </c>
      <c r="B35">
        <v>10236210104</v>
      </c>
      <c r="C35" t="s">
        <v>130</v>
      </c>
    </row>
    <row r="36" spans="1:4" hidden="1" x14ac:dyDescent="0.2">
      <c r="A36" t="s">
        <v>125</v>
      </c>
      <c r="B36">
        <v>10236210134</v>
      </c>
      <c r="C36" t="s">
        <v>130</v>
      </c>
    </row>
    <row r="37" spans="1:4" hidden="1" x14ac:dyDescent="0.2">
      <c r="A37" t="s">
        <v>126</v>
      </c>
      <c r="B37">
        <v>10236210105</v>
      </c>
      <c r="C37" t="s">
        <v>130</v>
      </c>
    </row>
    <row r="38" spans="1:4" hidden="1" x14ac:dyDescent="0.2">
      <c r="A38" t="s">
        <v>127</v>
      </c>
      <c r="B38">
        <v>10236210130</v>
      </c>
      <c r="C38" t="s">
        <v>130</v>
      </c>
    </row>
    <row r="39" spans="1:4" hidden="1" x14ac:dyDescent="0.2">
      <c r="A39" t="s">
        <v>128</v>
      </c>
      <c r="B39">
        <v>10236210124</v>
      </c>
      <c r="C39" t="s">
        <v>130</v>
      </c>
    </row>
    <row r="40" spans="1:4" hidden="1" x14ac:dyDescent="0.2">
      <c r="A40" t="s">
        <v>129</v>
      </c>
      <c r="B40">
        <v>10236210102</v>
      </c>
      <c r="C40" t="s">
        <v>130</v>
      </c>
    </row>
    <row r="41" spans="1:4" hidden="1" x14ac:dyDescent="0.2">
      <c r="A41" t="s">
        <v>131</v>
      </c>
      <c r="B41">
        <v>10236210204</v>
      </c>
      <c r="C41" t="s">
        <v>150</v>
      </c>
    </row>
    <row r="42" spans="1:4" hidden="1" x14ac:dyDescent="0.2">
      <c r="A42" t="s">
        <v>132</v>
      </c>
      <c r="B42">
        <v>10236210217</v>
      </c>
      <c r="C42" t="s">
        <v>150</v>
      </c>
    </row>
    <row r="43" spans="1:4" hidden="1" x14ac:dyDescent="0.2">
      <c r="A43" t="s">
        <v>133</v>
      </c>
      <c r="B43">
        <v>10236210486</v>
      </c>
      <c r="C43" t="s">
        <v>150</v>
      </c>
    </row>
    <row r="44" spans="1:4" hidden="1" x14ac:dyDescent="0.2">
      <c r="A44" t="s">
        <v>134</v>
      </c>
      <c r="B44">
        <v>10236210205</v>
      </c>
      <c r="C44" t="s">
        <v>150</v>
      </c>
    </row>
    <row r="45" spans="1:4" x14ac:dyDescent="0.2">
      <c r="A45" s="17" t="s">
        <v>73</v>
      </c>
      <c r="B45" s="17">
        <v>10236210207</v>
      </c>
      <c r="C45" s="17" t="s">
        <v>150</v>
      </c>
      <c r="D45" t="s">
        <v>197</v>
      </c>
    </row>
    <row r="46" spans="1:4" hidden="1" x14ac:dyDescent="0.2">
      <c r="A46" t="s">
        <v>135</v>
      </c>
      <c r="B46">
        <v>10236210214</v>
      </c>
      <c r="C46" t="s">
        <v>150</v>
      </c>
    </row>
    <row r="47" spans="1:4" x14ac:dyDescent="0.2">
      <c r="A47" s="17" t="s">
        <v>74</v>
      </c>
      <c r="B47" s="17">
        <v>10236210208</v>
      </c>
      <c r="C47" s="17" t="s">
        <v>150</v>
      </c>
      <c r="D47" t="s">
        <v>197</v>
      </c>
    </row>
    <row r="48" spans="1:4" x14ac:dyDescent="0.2">
      <c r="A48" s="17" t="s">
        <v>72</v>
      </c>
      <c r="B48" s="17">
        <v>10236210209</v>
      </c>
      <c r="C48" s="17" t="s">
        <v>150</v>
      </c>
      <c r="D48" t="s">
        <v>197</v>
      </c>
    </row>
    <row r="49" spans="1:4" x14ac:dyDescent="0.2">
      <c r="A49" s="17" t="s">
        <v>67</v>
      </c>
      <c r="B49" s="17">
        <v>10236210210</v>
      </c>
      <c r="C49" s="17" t="s">
        <v>150</v>
      </c>
      <c r="D49" t="s">
        <v>197</v>
      </c>
    </row>
    <row r="50" spans="1:4" x14ac:dyDescent="0.2">
      <c r="A50" s="17" t="s">
        <v>70</v>
      </c>
      <c r="B50" s="17">
        <v>10236210211</v>
      </c>
      <c r="C50" s="17" t="s">
        <v>150</v>
      </c>
      <c r="D50" t="s">
        <v>197</v>
      </c>
    </row>
    <row r="51" spans="1:4" x14ac:dyDescent="0.2">
      <c r="A51" s="17" t="s">
        <v>68</v>
      </c>
      <c r="B51" s="17">
        <v>10236210215</v>
      </c>
      <c r="C51" s="17" t="s">
        <v>150</v>
      </c>
      <c r="D51" t="s">
        <v>197</v>
      </c>
    </row>
    <row r="52" spans="1:4" hidden="1" x14ac:dyDescent="0.2">
      <c r="A52" t="s">
        <v>138</v>
      </c>
      <c r="B52">
        <v>10236210212</v>
      </c>
      <c r="C52" t="s">
        <v>150</v>
      </c>
    </row>
    <row r="53" spans="1:4" hidden="1" x14ac:dyDescent="0.2">
      <c r="A53" t="s">
        <v>139</v>
      </c>
      <c r="B53">
        <v>10236210213</v>
      </c>
      <c r="C53" t="s">
        <v>150</v>
      </c>
    </row>
    <row r="54" spans="1:4" hidden="1" x14ac:dyDescent="0.2">
      <c r="A54" t="s">
        <v>140</v>
      </c>
      <c r="B54">
        <v>10236210231</v>
      </c>
      <c r="C54" t="s">
        <v>150</v>
      </c>
    </row>
    <row r="55" spans="1:4" x14ac:dyDescent="0.2">
      <c r="A55" s="17" t="s">
        <v>57</v>
      </c>
      <c r="B55" s="17">
        <v>10236210218</v>
      </c>
      <c r="C55" s="17" t="s">
        <v>150</v>
      </c>
      <c r="D55" t="s">
        <v>197</v>
      </c>
    </row>
    <row r="56" spans="1:4" x14ac:dyDescent="0.2">
      <c r="A56" s="17" t="s">
        <v>54</v>
      </c>
      <c r="B56" s="17">
        <v>10236210219</v>
      </c>
      <c r="C56" s="17" t="s">
        <v>150</v>
      </c>
      <c r="D56" t="s">
        <v>197</v>
      </c>
    </row>
    <row r="57" spans="1:4" hidden="1" x14ac:dyDescent="0.2">
      <c r="A57" t="s">
        <v>142</v>
      </c>
      <c r="B57">
        <v>10236210232</v>
      </c>
      <c r="C57" t="s">
        <v>150</v>
      </c>
    </row>
    <row r="58" spans="1:4" x14ac:dyDescent="0.2">
      <c r="A58" s="17" t="s">
        <v>62</v>
      </c>
      <c r="B58" s="17">
        <v>10236210221</v>
      </c>
      <c r="C58" s="17" t="s">
        <v>150</v>
      </c>
      <c r="D58" t="s">
        <v>197</v>
      </c>
    </row>
    <row r="59" spans="1:4" hidden="1" x14ac:dyDescent="0.2">
      <c r="A59" t="s">
        <v>143</v>
      </c>
      <c r="B59">
        <v>10236210216</v>
      </c>
      <c r="C59" t="s">
        <v>150</v>
      </c>
    </row>
    <row r="60" spans="1:4" hidden="1" x14ac:dyDescent="0.2">
      <c r="A60" t="s">
        <v>144</v>
      </c>
      <c r="B60">
        <v>10236210201</v>
      </c>
      <c r="C60" t="s">
        <v>150</v>
      </c>
    </row>
    <row r="61" spans="1:4" hidden="1" x14ac:dyDescent="0.2">
      <c r="A61" t="s">
        <v>145</v>
      </c>
      <c r="B61">
        <v>10236210202</v>
      </c>
      <c r="C61" t="s">
        <v>150</v>
      </c>
    </row>
    <row r="62" spans="1:4" hidden="1" x14ac:dyDescent="0.2">
      <c r="A62" t="s">
        <v>146</v>
      </c>
      <c r="B62">
        <v>10236210233</v>
      </c>
      <c r="C62" t="s">
        <v>150</v>
      </c>
    </row>
    <row r="63" spans="1:4" x14ac:dyDescent="0.2">
      <c r="A63" s="17" t="s">
        <v>147</v>
      </c>
      <c r="B63" s="17">
        <v>10236210223</v>
      </c>
      <c r="C63" s="17" t="s">
        <v>150</v>
      </c>
      <c r="D63" t="s">
        <v>197</v>
      </c>
    </row>
    <row r="64" spans="1:4" x14ac:dyDescent="0.2">
      <c r="A64" s="17" t="s">
        <v>137</v>
      </c>
      <c r="B64" s="17">
        <v>10236210224</v>
      </c>
      <c r="C64" s="17" t="s">
        <v>150</v>
      </c>
      <c r="D64" t="s">
        <v>197</v>
      </c>
    </row>
    <row r="65" spans="1:4" x14ac:dyDescent="0.2">
      <c r="A65" s="17" t="s">
        <v>136</v>
      </c>
      <c r="B65" s="17">
        <v>10236210225</v>
      </c>
      <c r="C65" s="17" t="s">
        <v>150</v>
      </c>
      <c r="D65" t="s">
        <v>197</v>
      </c>
    </row>
    <row r="66" spans="1:4" x14ac:dyDescent="0.2">
      <c r="A66" s="17" t="s">
        <v>115</v>
      </c>
      <c r="B66" s="17">
        <v>10236210230</v>
      </c>
      <c r="C66" s="17" t="s">
        <v>130</v>
      </c>
      <c r="D66" t="s">
        <v>197</v>
      </c>
    </row>
    <row r="67" spans="1:4" x14ac:dyDescent="0.2">
      <c r="A67" s="17" t="s">
        <v>55</v>
      </c>
      <c r="B67" s="17">
        <v>10236210312</v>
      </c>
      <c r="C67" s="17" t="s">
        <v>193</v>
      </c>
      <c r="D67" t="s">
        <v>197</v>
      </c>
    </row>
    <row r="68" spans="1:4" hidden="1" x14ac:dyDescent="0.2">
      <c r="A68" t="s">
        <v>148</v>
      </c>
      <c r="B68">
        <v>10236210203</v>
      </c>
      <c r="C68" t="s">
        <v>150</v>
      </c>
    </row>
    <row r="69" spans="1:4" hidden="1" x14ac:dyDescent="0.2">
      <c r="A69" t="s">
        <v>149</v>
      </c>
      <c r="B69">
        <v>10236210220</v>
      </c>
      <c r="C69" t="s">
        <v>150</v>
      </c>
    </row>
    <row r="70" spans="1:4" hidden="1" x14ac:dyDescent="0.2">
      <c r="A70" t="s">
        <v>169</v>
      </c>
      <c r="B70">
        <v>10236210322</v>
      </c>
      <c r="C70" t="s">
        <v>193</v>
      </c>
    </row>
    <row r="71" spans="1:4" hidden="1" x14ac:dyDescent="0.2">
      <c r="A71" t="s">
        <v>170</v>
      </c>
      <c r="B71">
        <v>10236210326</v>
      </c>
      <c r="C71" t="s">
        <v>193</v>
      </c>
    </row>
    <row r="72" spans="1:4" hidden="1" x14ac:dyDescent="0.2">
      <c r="A72" t="s">
        <v>171</v>
      </c>
      <c r="B72">
        <v>10236210323</v>
      </c>
      <c r="C72" t="s">
        <v>193</v>
      </c>
    </row>
    <row r="73" spans="1:4" hidden="1" x14ac:dyDescent="0.2">
      <c r="A73" t="s">
        <v>172</v>
      </c>
      <c r="B73">
        <v>10236210329</v>
      </c>
      <c r="C73" t="s">
        <v>193</v>
      </c>
    </row>
    <row r="74" spans="1:4" hidden="1" x14ac:dyDescent="0.2">
      <c r="A74" t="s">
        <v>173</v>
      </c>
      <c r="B74">
        <v>10236210314</v>
      </c>
      <c r="C74" t="s">
        <v>193</v>
      </c>
    </row>
    <row r="75" spans="1:4" hidden="1" x14ac:dyDescent="0.2">
      <c r="A75" t="s">
        <v>174</v>
      </c>
      <c r="B75">
        <v>10236210313</v>
      </c>
      <c r="C75" t="s">
        <v>193</v>
      </c>
    </row>
    <row r="76" spans="1:4" hidden="1" x14ac:dyDescent="0.2">
      <c r="A76" t="s">
        <v>175</v>
      </c>
      <c r="B76">
        <v>10236210302</v>
      </c>
      <c r="C76" t="s">
        <v>193</v>
      </c>
    </row>
    <row r="77" spans="1:4" hidden="1" x14ac:dyDescent="0.2">
      <c r="A77" t="s">
        <v>176</v>
      </c>
      <c r="B77">
        <v>10236210318</v>
      </c>
      <c r="C77" t="s">
        <v>193</v>
      </c>
    </row>
    <row r="78" spans="1:4" hidden="1" x14ac:dyDescent="0.2">
      <c r="A78" t="s">
        <v>177</v>
      </c>
      <c r="B78">
        <v>10236210310</v>
      </c>
      <c r="C78" t="s">
        <v>193</v>
      </c>
    </row>
    <row r="79" spans="1:4" hidden="1" x14ac:dyDescent="0.2">
      <c r="A79" t="s">
        <v>154</v>
      </c>
      <c r="B79">
        <v>10236210332</v>
      </c>
      <c r="C79" t="s">
        <v>193</v>
      </c>
    </row>
    <row r="80" spans="1:4" hidden="1" x14ac:dyDescent="0.2">
      <c r="A80" t="s">
        <v>178</v>
      </c>
      <c r="B80">
        <v>10236210316</v>
      </c>
      <c r="C80" t="s">
        <v>193</v>
      </c>
    </row>
    <row r="81" spans="1:4" x14ac:dyDescent="0.2">
      <c r="A81" s="17" t="s">
        <v>65</v>
      </c>
      <c r="B81" s="17">
        <v>10236210321</v>
      </c>
      <c r="C81" s="17" t="s">
        <v>193</v>
      </c>
      <c r="D81" t="s">
        <v>197</v>
      </c>
    </row>
    <row r="82" spans="1:4" x14ac:dyDescent="0.2">
      <c r="A82" s="17" t="s">
        <v>179</v>
      </c>
      <c r="B82" s="17">
        <v>10236210333</v>
      </c>
      <c r="C82" s="17" t="s">
        <v>193</v>
      </c>
      <c r="D82" t="s">
        <v>197</v>
      </c>
    </row>
    <row r="83" spans="1:4" hidden="1" x14ac:dyDescent="0.2">
      <c r="A83" t="s">
        <v>180</v>
      </c>
      <c r="B83">
        <v>10236210306</v>
      </c>
      <c r="C83" t="s">
        <v>193</v>
      </c>
    </row>
    <row r="84" spans="1:4" hidden="1" x14ac:dyDescent="0.2">
      <c r="A84" t="s">
        <v>181</v>
      </c>
      <c r="B84">
        <v>10236210301</v>
      </c>
      <c r="C84" t="s">
        <v>193</v>
      </c>
    </row>
    <row r="85" spans="1:4" x14ac:dyDescent="0.2">
      <c r="A85" s="17" t="s">
        <v>141</v>
      </c>
      <c r="B85" s="17">
        <v>10236210334</v>
      </c>
      <c r="C85" s="17" t="s">
        <v>150</v>
      </c>
      <c r="D85" t="s">
        <v>197</v>
      </c>
    </row>
    <row r="86" spans="1:4" hidden="1" x14ac:dyDescent="0.2">
      <c r="A86" t="s">
        <v>182</v>
      </c>
      <c r="B86">
        <v>10236210311</v>
      </c>
      <c r="C86" t="s">
        <v>193</v>
      </c>
    </row>
    <row r="87" spans="1:4" hidden="1" x14ac:dyDescent="0.2">
      <c r="A87" t="s">
        <v>183</v>
      </c>
      <c r="B87">
        <v>10236210304</v>
      </c>
      <c r="C87" t="s">
        <v>193</v>
      </c>
    </row>
    <row r="88" spans="1:4" hidden="1" x14ac:dyDescent="0.2">
      <c r="A88" t="s">
        <v>184</v>
      </c>
      <c r="B88">
        <v>10236210315</v>
      </c>
      <c r="C88" t="s">
        <v>193</v>
      </c>
    </row>
    <row r="89" spans="1:4" hidden="1" x14ac:dyDescent="0.2">
      <c r="A89" t="s">
        <v>185</v>
      </c>
      <c r="B89">
        <v>10236210331</v>
      </c>
      <c r="C89" t="s">
        <v>193</v>
      </c>
    </row>
    <row r="90" spans="1:4" hidden="1" x14ac:dyDescent="0.2">
      <c r="A90" t="s">
        <v>186</v>
      </c>
      <c r="B90">
        <v>10236210305</v>
      </c>
      <c r="C90" t="s">
        <v>193</v>
      </c>
    </row>
    <row r="91" spans="1:4" hidden="1" x14ac:dyDescent="0.2">
      <c r="A91" t="s">
        <v>187</v>
      </c>
      <c r="B91">
        <v>10236210324</v>
      </c>
      <c r="C91" t="s">
        <v>193</v>
      </c>
    </row>
    <row r="92" spans="1:4" hidden="1" x14ac:dyDescent="0.2">
      <c r="A92" t="s">
        <v>188</v>
      </c>
      <c r="B92">
        <v>10236210317</v>
      </c>
      <c r="C92" t="s">
        <v>193</v>
      </c>
    </row>
    <row r="93" spans="1:4" hidden="1" x14ac:dyDescent="0.2">
      <c r="A93" t="s">
        <v>189</v>
      </c>
      <c r="B93">
        <v>10236210327</v>
      </c>
      <c r="C93" t="s">
        <v>193</v>
      </c>
    </row>
    <row r="94" spans="1:4" hidden="1" x14ac:dyDescent="0.2">
      <c r="A94" t="s">
        <v>60</v>
      </c>
      <c r="B94">
        <v>10236210309</v>
      </c>
      <c r="C94" t="s">
        <v>193</v>
      </c>
    </row>
    <row r="95" spans="1:4" hidden="1" x14ac:dyDescent="0.2">
      <c r="A95" t="s">
        <v>63</v>
      </c>
      <c r="B95">
        <v>10236210308</v>
      </c>
      <c r="C95" t="s">
        <v>193</v>
      </c>
    </row>
    <row r="96" spans="1:4" hidden="1" x14ac:dyDescent="0.2">
      <c r="A96" t="s">
        <v>64</v>
      </c>
      <c r="B96">
        <v>10236210307</v>
      </c>
      <c r="C96" t="s">
        <v>193</v>
      </c>
    </row>
    <row r="97" spans="1:4" hidden="1" x14ac:dyDescent="0.2">
      <c r="A97" t="s">
        <v>190</v>
      </c>
      <c r="B97">
        <v>10236210303</v>
      </c>
      <c r="C97" t="s">
        <v>193</v>
      </c>
    </row>
    <row r="98" spans="1:4" hidden="1" x14ac:dyDescent="0.2">
      <c r="A98" t="s">
        <v>191</v>
      </c>
      <c r="B98">
        <v>10236210325</v>
      </c>
      <c r="C98" t="s">
        <v>193</v>
      </c>
    </row>
    <row r="99" spans="1:4" hidden="1" x14ac:dyDescent="0.2">
      <c r="A99" t="s">
        <v>192</v>
      </c>
      <c r="B99">
        <v>10236210328</v>
      </c>
      <c r="C99" t="s">
        <v>193</v>
      </c>
    </row>
    <row r="100" spans="1:4" hidden="1" x14ac:dyDescent="0.2">
      <c r="A100" t="s">
        <v>71</v>
      </c>
      <c r="B100">
        <v>10236210320</v>
      </c>
      <c r="C100" t="s">
        <v>193</v>
      </c>
    </row>
    <row r="101" spans="1:4" hidden="1" x14ac:dyDescent="0.2">
      <c r="A101" t="s">
        <v>75</v>
      </c>
      <c r="B101">
        <v>10236210319</v>
      </c>
      <c r="C101" t="s">
        <v>193</v>
      </c>
    </row>
    <row r="102" spans="1:4" hidden="1" x14ac:dyDescent="0.2">
      <c r="A102" t="s">
        <v>151</v>
      </c>
      <c r="B102">
        <v>10236210420</v>
      </c>
      <c r="C102" t="s">
        <v>168</v>
      </c>
    </row>
    <row r="103" spans="1:4" hidden="1" x14ac:dyDescent="0.2">
      <c r="A103" t="s">
        <v>152</v>
      </c>
      <c r="B103">
        <v>10236210410</v>
      </c>
      <c r="C103" t="s">
        <v>168</v>
      </c>
    </row>
    <row r="104" spans="1:4" hidden="1" x14ac:dyDescent="0.2">
      <c r="A104" t="s">
        <v>153</v>
      </c>
      <c r="B104">
        <v>10236210422</v>
      </c>
      <c r="C104" t="s">
        <v>168</v>
      </c>
    </row>
    <row r="105" spans="1:4" hidden="1" x14ac:dyDescent="0.2">
      <c r="A105" t="s">
        <v>154</v>
      </c>
      <c r="B105">
        <v>10236213535</v>
      </c>
      <c r="C105" t="s">
        <v>168</v>
      </c>
    </row>
    <row r="106" spans="1:4" x14ac:dyDescent="0.2">
      <c r="A106" s="17" t="s">
        <v>62</v>
      </c>
      <c r="B106" s="17">
        <v>10236210405</v>
      </c>
      <c r="C106" s="17" t="s">
        <v>168</v>
      </c>
      <c r="D106" t="s">
        <v>197</v>
      </c>
    </row>
    <row r="107" spans="1:4" hidden="1" x14ac:dyDescent="0.2">
      <c r="A107" t="s">
        <v>155</v>
      </c>
      <c r="B107">
        <v>10236210403</v>
      </c>
      <c r="C107" t="s">
        <v>168</v>
      </c>
    </row>
    <row r="108" spans="1:4" hidden="1" x14ac:dyDescent="0.2">
      <c r="A108" t="s">
        <v>156</v>
      </c>
      <c r="B108">
        <v>10236210404</v>
      </c>
      <c r="C108" t="s">
        <v>168</v>
      </c>
    </row>
    <row r="109" spans="1:4" hidden="1" x14ac:dyDescent="0.2">
      <c r="A109" t="s">
        <v>157</v>
      </c>
      <c r="B109">
        <v>10236210406</v>
      </c>
      <c r="C109" t="s">
        <v>168</v>
      </c>
    </row>
    <row r="110" spans="1:4" hidden="1" x14ac:dyDescent="0.2">
      <c r="A110" t="s">
        <v>158</v>
      </c>
      <c r="B110">
        <v>10236210409</v>
      </c>
      <c r="C110" t="s">
        <v>168</v>
      </c>
    </row>
    <row r="111" spans="1:4" hidden="1" x14ac:dyDescent="0.2">
      <c r="A111" t="s">
        <v>159</v>
      </c>
      <c r="B111">
        <v>10236210402</v>
      </c>
      <c r="C111" t="s">
        <v>168</v>
      </c>
    </row>
    <row r="112" spans="1:4" hidden="1" x14ac:dyDescent="0.2">
      <c r="A112" t="s">
        <v>160</v>
      </c>
      <c r="B112">
        <v>10236210413</v>
      </c>
      <c r="C112" t="s">
        <v>168</v>
      </c>
    </row>
    <row r="113" spans="1:4" x14ac:dyDescent="0.2">
      <c r="A113" s="17" t="s">
        <v>53</v>
      </c>
      <c r="B113" s="17">
        <v>10236210407</v>
      </c>
      <c r="C113" s="17" t="s">
        <v>168</v>
      </c>
      <c r="D113" t="s">
        <v>197</v>
      </c>
    </row>
    <row r="114" spans="1:4" hidden="1" x14ac:dyDescent="0.2">
      <c r="A114" t="s">
        <v>161</v>
      </c>
      <c r="B114">
        <v>10236210412</v>
      </c>
      <c r="C114" t="s">
        <v>168</v>
      </c>
    </row>
    <row r="115" spans="1:4" hidden="1" x14ac:dyDescent="0.2">
      <c r="A115" t="s">
        <v>162</v>
      </c>
      <c r="B115">
        <v>10236210435</v>
      </c>
      <c r="C115" t="s">
        <v>168</v>
      </c>
    </row>
    <row r="116" spans="1:4" x14ac:dyDescent="0.2">
      <c r="A116" s="17" t="s">
        <v>58</v>
      </c>
      <c r="B116" s="17">
        <v>10236210411</v>
      </c>
      <c r="C116" s="17" t="s">
        <v>168</v>
      </c>
      <c r="D116" t="s">
        <v>197</v>
      </c>
    </row>
    <row r="117" spans="1:4" hidden="1" x14ac:dyDescent="0.2">
      <c r="A117" t="s">
        <v>163</v>
      </c>
      <c r="B117">
        <v>10236210408</v>
      </c>
      <c r="C117" t="s">
        <v>168</v>
      </c>
    </row>
    <row r="118" spans="1:4" hidden="1" x14ac:dyDescent="0.2">
      <c r="A118" t="s">
        <v>164</v>
      </c>
      <c r="B118">
        <v>10236210414</v>
      </c>
      <c r="C118" t="s">
        <v>168</v>
      </c>
    </row>
    <row r="119" spans="1:4" hidden="1" x14ac:dyDescent="0.2">
      <c r="A119" t="s">
        <v>165</v>
      </c>
      <c r="B119">
        <v>10236210415</v>
      </c>
      <c r="C119" t="s">
        <v>168</v>
      </c>
    </row>
    <row r="120" spans="1:4" hidden="1" x14ac:dyDescent="0.2">
      <c r="A120" t="s">
        <v>166</v>
      </c>
      <c r="B120">
        <v>10236210419</v>
      </c>
      <c r="C120" t="s">
        <v>168</v>
      </c>
    </row>
    <row r="121" spans="1:4" hidden="1" x14ac:dyDescent="0.2">
      <c r="A121" t="s">
        <v>167</v>
      </c>
      <c r="B121">
        <v>10236210401</v>
      </c>
      <c r="C121" t="s">
        <v>168</v>
      </c>
    </row>
  </sheetData>
  <autoFilter ref="A1:D121" xr:uid="{4FC82C4E-957A-4631-947F-5C8782A92B8E}">
    <filterColumn colId="2">
      <colorFilter dxfId="17"/>
    </filterColumn>
    <sortState xmlns:xlrd2="http://schemas.microsoft.com/office/spreadsheetml/2017/richdata2" ref="A21:D116">
      <sortCondition ref="B1:B121"/>
    </sortState>
  </autoFilter>
  <sortState xmlns:xlrd2="http://schemas.microsoft.com/office/spreadsheetml/2017/richdata2" ref="A2:C121">
    <sortCondition ref="C2:C121"/>
    <sortCondition ref="A2:A121"/>
  </sortState>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E1B666E-80E6-47D5-A1E7-B19D7C1814BF}">
  <sheetPr codeName="Sheet8"/>
  <dimension ref="A1:EA31"/>
  <sheetViews>
    <sheetView workbookViewId="0">
      <pane xSplit="9" ySplit="2" topLeftCell="DF3" activePane="bottomRight" state="frozen"/>
      <selection pane="topRight" activeCell="J1" sqref="J1"/>
      <selection pane="bottomLeft" activeCell="A2" sqref="A2"/>
      <selection pane="bottomRight" activeCell="DG3" sqref="DG3"/>
    </sheetView>
  </sheetViews>
  <sheetFormatPr baseColWidth="10" defaultColWidth="8.83203125" defaultRowHeight="15" x14ac:dyDescent="0.2"/>
  <cols>
    <col min="1" max="1" width="10.83203125" bestFit="1" customWidth="1"/>
    <col min="2" max="2" width="6.83203125" customWidth="1"/>
    <col min="3" max="3" width="7.5" customWidth="1"/>
    <col min="4" max="4" width="7.33203125" customWidth="1"/>
    <col min="5" max="5" width="6.1640625" customWidth="1"/>
    <col min="6" max="6" width="6.5" customWidth="1"/>
    <col min="7" max="7" width="8" customWidth="1"/>
    <col min="8" max="8" width="30.5" customWidth="1"/>
    <col min="9" max="9" width="13.1640625" customWidth="1"/>
    <col min="10" max="10" width="6.83203125" customWidth="1"/>
    <col min="11" max="11" width="8.33203125" customWidth="1"/>
    <col min="12" max="12" width="18.33203125" bestFit="1" customWidth="1"/>
    <col min="13" max="13" width="10" bestFit="1" customWidth="1"/>
    <col min="14" max="14" width="7.5" customWidth="1"/>
    <col min="15" max="15" width="13.1640625" bestFit="1" customWidth="1"/>
    <col min="16" max="16" width="15.5" bestFit="1" customWidth="1"/>
    <col min="17" max="20" width="6.6640625" customWidth="1"/>
    <col min="21" max="25" width="5.83203125" customWidth="1"/>
    <col min="26" max="30" width="6.33203125" customWidth="1"/>
    <col min="31" max="34" width="7.6640625" customWidth="1"/>
    <col min="35" max="36" width="6.83203125" customWidth="1"/>
    <col min="37" max="37" width="6.1640625" customWidth="1"/>
    <col min="38" max="38" width="10.6640625" customWidth="1"/>
    <col min="39" max="39" width="9.5" customWidth="1"/>
    <col min="40" max="40" width="14.33203125" bestFit="1" customWidth="1"/>
    <col min="41" max="41" width="8.1640625" bestFit="1" customWidth="1"/>
    <col min="42" max="42" width="7" customWidth="1"/>
    <col min="43" max="43" width="8.83203125" customWidth="1"/>
    <col min="44" max="46" width="6.83203125" customWidth="1"/>
    <col min="47" max="47" width="8.6640625" customWidth="1"/>
    <col min="48" max="48" width="7.1640625" customWidth="1"/>
    <col min="49" max="60" width="8.1640625" customWidth="1"/>
    <col min="61" max="66" width="8" customWidth="1"/>
    <col min="67" max="72" width="7.83203125" customWidth="1"/>
    <col min="73" max="78" width="8.1640625" customWidth="1"/>
    <col min="79" max="84" width="7.83203125" customWidth="1"/>
    <col min="85" max="90" width="8" customWidth="1"/>
    <col min="91" max="96" width="8.1640625" customWidth="1"/>
    <col min="97" max="108" width="7.5" customWidth="1"/>
    <col min="109" max="109" width="54.6640625" bestFit="1" customWidth="1"/>
    <col min="110" max="110" width="6.5" bestFit="1" customWidth="1"/>
    <col min="112" max="112" width="10.6640625" bestFit="1" customWidth="1"/>
    <col min="116" max="116" width="10.1640625" customWidth="1"/>
    <col min="117" max="117" width="11.1640625" customWidth="1"/>
    <col min="118" max="118" width="9.83203125" customWidth="1"/>
    <col min="119" max="119" width="11.33203125" customWidth="1"/>
  </cols>
  <sheetData>
    <row r="1" spans="1:131" ht="28.5" customHeight="1" x14ac:dyDescent="0.2">
      <c r="A1" s="18"/>
      <c r="B1" s="18"/>
      <c r="C1" s="18"/>
      <c r="D1" s="18"/>
      <c r="E1" s="18"/>
      <c r="F1" s="18"/>
      <c r="G1" s="18"/>
      <c r="H1" s="18"/>
      <c r="I1" s="18"/>
      <c r="J1" s="18"/>
      <c r="K1" s="18"/>
      <c r="L1" s="18"/>
      <c r="M1" s="109" t="s">
        <v>88</v>
      </c>
      <c r="N1" s="109"/>
      <c r="O1" s="109"/>
      <c r="P1" s="109"/>
      <c r="Q1" s="110" t="s">
        <v>369</v>
      </c>
      <c r="R1" s="110"/>
      <c r="S1" s="110"/>
      <c r="T1" s="110"/>
      <c r="U1" s="111" t="s">
        <v>2</v>
      </c>
      <c r="V1" s="111"/>
      <c r="W1" s="111"/>
      <c r="X1" s="111"/>
      <c r="Y1" s="111"/>
      <c r="Z1" s="112" t="s">
        <v>3</v>
      </c>
      <c r="AA1" s="112"/>
      <c r="AB1" s="112"/>
      <c r="AC1" s="112"/>
      <c r="AD1" s="112"/>
      <c r="AE1" s="113" t="s">
        <v>370</v>
      </c>
      <c r="AF1" s="113"/>
      <c r="AG1" s="113"/>
      <c r="AH1" s="113"/>
      <c r="AI1" s="114" t="s">
        <v>371</v>
      </c>
      <c r="AJ1" s="114"/>
      <c r="AK1" s="114"/>
      <c r="AL1" s="114"/>
      <c r="AM1" s="114"/>
      <c r="AN1" s="114"/>
      <c r="AO1" s="114"/>
      <c r="AP1" s="114"/>
      <c r="AQ1" s="114"/>
      <c r="AR1" s="114"/>
      <c r="AS1" s="114"/>
      <c r="AT1" s="114"/>
      <c r="AU1" s="114"/>
      <c r="AV1" s="114"/>
      <c r="AW1" s="115" t="s">
        <v>375</v>
      </c>
      <c r="AX1" s="115"/>
      <c r="AY1" s="115"/>
      <c r="AZ1" s="115"/>
      <c r="BA1" s="115"/>
      <c r="BB1" s="115"/>
      <c r="BC1" s="115"/>
      <c r="BD1" s="115"/>
      <c r="BE1" s="115"/>
      <c r="BF1" s="115"/>
      <c r="BG1" s="115"/>
      <c r="BH1" s="115"/>
      <c r="BI1" s="115" t="s">
        <v>376</v>
      </c>
      <c r="BJ1" s="115"/>
      <c r="BK1" s="115"/>
      <c r="BL1" s="115"/>
      <c r="BM1" s="115"/>
      <c r="BN1" s="115"/>
      <c r="BO1" s="115"/>
      <c r="BP1" s="115"/>
      <c r="BQ1" s="115"/>
      <c r="BR1" s="115"/>
      <c r="BS1" s="115"/>
      <c r="BT1" s="115"/>
      <c r="BU1" s="115" t="s">
        <v>377</v>
      </c>
      <c r="BV1" s="115"/>
      <c r="BW1" s="115"/>
      <c r="BX1" s="115"/>
      <c r="BY1" s="115"/>
      <c r="BZ1" s="115"/>
      <c r="CA1" s="115" t="s">
        <v>378</v>
      </c>
      <c r="CB1" s="115"/>
      <c r="CC1" s="115"/>
      <c r="CD1" s="115"/>
      <c r="CE1" s="115"/>
      <c r="CF1" s="115"/>
      <c r="CG1" s="115" t="s">
        <v>379</v>
      </c>
      <c r="CH1" s="115"/>
      <c r="CI1" s="115"/>
      <c r="CJ1" s="115"/>
      <c r="CK1" s="115"/>
      <c r="CL1" s="115"/>
      <c r="CM1" s="122" t="s">
        <v>380</v>
      </c>
      <c r="CN1" s="122"/>
      <c r="CO1" s="122"/>
      <c r="CP1" s="122"/>
      <c r="CQ1" s="122"/>
      <c r="CR1" s="122"/>
      <c r="CS1" s="113" t="s">
        <v>5</v>
      </c>
      <c r="CT1" s="113"/>
      <c r="CU1" s="113"/>
      <c r="CV1" s="113"/>
      <c r="CW1" s="113"/>
      <c r="CX1" s="113"/>
      <c r="CY1" s="113"/>
      <c r="CZ1" s="113"/>
      <c r="DA1" s="113"/>
      <c r="DB1" s="113"/>
      <c r="DC1" s="113"/>
      <c r="DD1" s="113"/>
      <c r="DE1" s="18">
        <f>COLUMN()</f>
        <v>109</v>
      </c>
      <c r="DF1" s="18"/>
      <c r="DG1" s="121" t="s">
        <v>413</v>
      </c>
      <c r="DH1" s="121"/>
      <c r="DI1" s="116" t="s">
        <v>415</v>
      </c>
      <c r="DJ1" s="117"/>
      <c r="DK1" s="118" t="s">
        <v>418</v>
      </c>
      <c r="DL1" s="118"/>
      <c r="DM1" s="118"/>
      <c r="DN1" s="118"/>
      <c r="DO1" s="118"/>
      <c r="DP1" s="118"/>
      <c r="DQ1" s="118"/>
      <c r="DR1" s="119" t="s">
        <v>425</v>
      </c>
      <c r="DS1" s="120"/>
      <c r="DT1" s="120"/>
      <c r="DU1" s="120"/>
      <c r="DV1" s="120"/>
    </row>
    <row r="2" spans="1:131" s="45" customFormat="1" ht="100.5" customHeight="1" x14ac:dyDescent="0.2">
      <c r="A2" s="38" t="s">
        <v>199</v>
      </c>
      <c r="B2" s="38" t="s">
        <v>200</v>
      </c>
      <c r="C2" s="38" t="s">
        <v>201</v>
      </c>
      <c r="D2" s="38" t="s">
        <v>202</v>
      </c>
      <c r="E2" s="38" t="s">
        <v>194</v>
      </c>
      <c r="F2" s="38" t="s">
        <v>81</v>
      </c>
      <c r="G2" s="38" t="s">
        <v>203</v>
      </c>
      <c r="H2" s="38" t="s">
        <v>204</v>
      </c>
      <c r="I2" s="38" t="s">
        <v>360</v>
      </c>
      <c r="J2" s="38" t="s">
        <v>205</v>
      </c>
      <c r="K2" s="38" t="s">
        <v>206</v>
      </c>
      <c r="L2" s="38" t="s">
        <v>207</v>
      </c>
      <c r="M2" s="39" t="s">
        <v>208</v>
      </c>
      <c r="N2" s="39" t="s">
        <v>209</v>
      </c>
      <c r="O2" s="39" t="s">
        <v>210</v>
      </c>
      <c r="P2" s="39" t="s">
        <v>211</v>
      </c>
      <c r="Q2" s="40" t="s">
        <v>212</v>
      </c>
      <c r="R2" s="40" t="s">
        <v>213</v>
      </c>
      <c r="S2" s="40" t="s">
        <v>214</v>
      </c>
      <c r="T2" s="40" t="s">
        <v>215</v>
      </c>
      <c r="U2" s="41" t="s">
        <v>216</v>
      </c>
      <c r="V2" s="41" t="s">
        <v>217</v>
      </c>
      <c r="W2" s="41" t="s">
        <v>218</v>
      </c>
      <c r="X2" s="41" t="s">
        <v>219</v>
      </c>
      <c r="Y2" s="41" t="s">
        <v>220</v>
      </c>
      <c r="Z2" s="42" t="s">
        <v>221</v>
      </c>
      <c r="AA2" s="42" t="s">
        <v>222</v>
      </c>
      <c r="AB2" s="42" t="s">
        <v>223</v>
      </c>
      <c r="AC2" s="42" t="s">
        <v>224</v>
      </c>
      <c r="AD2" s="42" t="s">
        <v>225</v>
      </c>
      <c r="AE2" s="43" t="s">
        <v>226</v>
      </c>
      <c r="AF2" s="43" t="s">
        <v>227</v>
      </c>
      <c r="AG2" s="43" t="s">
        <v>228</v>
      </c>
      <c r="AH2" s="43" t="s">
        <v>229</v>
      </c>
      <c r="AI2" s="44" t="s">
        <v>230</v>
      </c>
      <c r="AJ2" s="44" t="s">
        <v>231</v>
      </c>
      <c r="AK2" s="44" t="s">
        <v>233</v>
      </c>
      <c r="AL2" s="44" t="s">
        <v>372</v>
      </c>
      <c r="AM2" s="44" t="s">
        <v>373</v>
      </c>
      <c r="AN2" s="44" t="s">
        <v>236</v>
      </c>
      <c r="AO2" s="44" t="s">
        <v>237</v>
      </c>
      <c r="AP2" s="44" t="s">
        <v>232</v>
      </c>
      <c r="AQ2" s="44" t="s">
        <v>234</v>
      </c>
      <c r="AR2" s="44" t="s">
        <v>235</v>
      </c>
      <c r="AS2" s="44" t="s">
        <v>374</v>
      </c>
      <c r="AT2" s="44" t="s">
        <v>372</v>
      </c>
      <c r="AU2" s="44" t="s">
        <v>238</v>
      </c>
      <c r="AV2" s="44" t="s">
        <v>239</v>
      </c>
      <c r="AW2" s="46" t="s">
        <v>240</v>
      </c>
      <c r="AX2" s="46" t="s">
        <v>241</v>
      </c>
      <c r="AY2" s="46" t="s">
        <v>242</v>
      </c>
      <c r="AZ2" s="46" t="s">
        <v>243</v>
      </c>
      <c r="BA2" s="46" t="s">
        <v>244</v>
      </c>
      <c r="BB2" s="46" t="s">
        <v>245</v>
      </c>
      <c r="BC2" s="47" t="s">
        <v>246</v>
      </c>
      <c r="BD2" s="47" t="s">
        <v>247</v>
      </c>
      <c r="BE2" s="47" t="s">
        <v>248</v>
      </c>
      <c r="BF2" s="47" t="s">
        <v>249</v>
      </c>
      <c r="BG2" s="47" t="s">
        <v>250</v>
      </c>
      <c r="BH2" s="47" t="s">
        <v>251</v>
      </c>
      <c r="BI2" s="43" t="s">
        <v>252</v>
      </c>
      <c r="BJ2" s="43" t="s">
        <v>253</v>
      </c>
      <c r="BK2" s="43" t="s">
        <v>254</v>
      </c>
      <c r="BL2" s="43" t="s">
        <v>255</v>
      </c>
      <c r="BM2" s="43" t="s">
        <v>256</v>
      </c>
      <c r="BN2" s="43" t="s">
        <v>257</v>
      </c>
      <c r="BO2" s="48" t="s">
        <v>258</v>
      </c>
      <c r="BP2" s="48" t="s">
        <v>259</v>
      </c>
      <c r="BQ2" s="48" t="s">
        <v>260</v>
      </c>
      <c r="BR2" s="48" t="s">
        <v>261</v>
      </c>
      <c r="BS2" s="48" t="s">
        <v>262</v>
      </c>
      <c r="BT2" s="48" t="s">
        <v>263</v>
      </c>
      <c r="BU2" s="73" t="s">
        <v>264</v>
      </c>
      <c r="BV2" s="73" t="s">
        <v>265</v>
      </c>
      <c r="BW2" s="73" t="s">
        <v>266</v>
      </c>
      <c r="BX2" s="73" t="s">
        <v>267</v>
      </c>
      <c r="BY2" s="73" t="s">
        <v>268</v>
      </c>
      <c r="BZ2" s="73" t="s">
        <v>269</v>
      </c>
      <c r="CA2" s="50" t="s">
        <v>270</v>
      </c>
      <c r="CB2" s="50" t="s">
        <v>271</v>
      </c>
      <c r="CC2" s="50" t="s">
        <v>272</v>
      </c>
      <c r="CD2" s="50" t="s">
        <v>273</v>
      </c>
      <c r="CE2" s="50" t="s">
        <v>274</v>
      </c>
      <c r="CF2" s="50" t="s">
        <v>275</v>
      </c>
      <c r="CG2" s="41" t="s">
        <v>276</v>
      </c>
      <c r="CH2" s="41" t="s">
        <v>277</v>
      </c>
      <c r="CI2" s="41" t="s">
        <v>278</v>
      </c>
      <c r="CJ2" s="41" t="s">
        <v>279</v>
      </c>
      <c r="CK2" s="41" t="s">
        <v>280</v>
      </c>
      <c r="CL2" s="41" t="s">
        <v>281</v>
      </c>
      <c r="CM2" s="51" t="s">
        <v>282</v>
      </c>
      <c r="CN2" s="51" t="s">
        <v>283</v>
      </c>
      <c r="CO2" s="51" t="s">
        <v>284</v>
      </c>
      <c r="CP2" s="51" t="s">
        <v>285</v>
      </c>
      <c r="CQ2" s="51" t="s">
        <v>286</v>
      </c>
      <c r="CR2" s="51" t="s">
        <v>287</v>
      </c>
      <c r="CS2" s="52" t="s">
        <v>288</v>
      </c>
      <c r="CT2" s="52" t="s">
        <v>289</v>
      </c>
      <c r="CU2" s="52" t="s">
        <v>290</v>
      </c>
      <c r="CV2" s="53" t="s">
        <v>291</v>
      </c>
      <c r="CW2" s="53" t="s">
        <v>292</v>
      </c>
      <c r="CX2" s="53" t="s">
        <v>293</v>
      </c>
      <c r="CY2" s="54" t="s">
        <v>294</v>
      </c>
      <c r="CZ2" s="54" t="s">
        <v>295</v>
      </c>
      <c r="DA2" s="54" t="s">
        <v>296</v>
      </c>
      <c r="DB2" s="51" t="s">
        <v>297</v>
      </c>
      <c r="DC2" s="51" t="s">
        <v>298</v>
      </c>
      <c r="DD2" s="51" t="s">
        <v>299</v>
      </c>
      <c r="DE2" s="38" t="s">
        <v>410</v>
      </c>
      <c r="DF2" s="38" t="s">
        <v>81</v>
      </c>
      <c r="DG2" s="61" t="str">
        <f>CONCATENATE("Yes=",COUNTIF(DG3:DG30,"Yes"))</f>
        <v>Yes=20</v>
      </c>
      <c r="DH2" s="61" t="s">
        <v>414</v>
      </c>
      <c r="DI2" s="67" t="s">
        <v>416</v>
      </c>
      <c r="DJ2" s="67" t="s">
        <v>417</v>
      </c>
      <c r="DK2" s="40" t="str">
        <f>CONCATENATE("Yes=",COUNTIF(DK3:DK30,"Yes"))</f>
        <v>Yes=28</v>
      </c>
      <c r="DL2" s="40" t="s">
        <v>421</v>
      </c>
      <c r="DM2" s="40" t="s">
        <v>422</v>
      </c>
      <c r="DN2" s="40" t="s">
        <v>419</v>
      </c>
      <c r="DO2" s="40" t="s">
        <v>420</v>
      </c>
      <c r="DP2" s="40" t="s">
        <v>423</v>
      </c>
      <c r="DQ2" s="40" t="s">
        <v>424</v>
      </c>
      <c r="DR2" s="45" t="s">
        <v>429</v>
      </c>
      <c r="DS2" s="45" t="s">
        <v>426</v>
      </c>
      <c r="DT2" s="45" t="s">
        <v>427</v>
      </c>
      <c r="DU2" s="45" t="s">
        <v>428</v>
      </c>
      <c r="DV2" s="45" t="s">
        <v>430</v>
      </c>
      <c r="DW2" s="45" t="s">
        <v>431</v>
      </c>
      <c r="DX2" s="45" t="s">
        <v>432</v>
      </c>
      <c r="DY2" s="45" t="s">
        <v>433</v>
      </c>
      <c r="DZ2" s="45" t="s">
        <v>432</v>
      </c>
      <c r="EA2" s="45" t="s">
        <v>433</v>
      </c>
    </row>
    <row r="3" spans="1:131" x14ac:dyDescent="0.2">
      <c r="A3" s="58" t="s">
        <v>300</v>
      </c>
      <c r="B3" s="58" t="s">
        <v>301</v>
      </c>
      <c r="C3" s="58" t="s">
        <v>302</v>
      </c>
      <c r="D3" s="58" t="s">
        <v>303</v>
      </c>
      <c r="E3" s="58">
        <v>112</v>
      </c>
      <c r="F3" s="58">
        <v>1</v>
      </c>
      <c r="G3" s="22">
        <v>1023621</v>
      </c>
      <c r="H3" s="36" t="s">
        <v>308</v>
      </c>
      <c r="I3" s="37">
        <v>10236210132</v>
      </c>
      <c r="J3" s="18">
        <v>3</v>
      </c>
      <c r="K3" s="18">
        <v>2020</v>
      </c>
      <c r="L3" s="18" t="s">
        <v>309</v>
      </c>
      <c r="M3" s="18" t="s">
        <v>38</v>
      </c>
      <c r="N3" s="18" t="s">
        <v>39</v>
      </c>
      <c r="O3" s="18" t="s">
        <v>40</v>
      </c>
      <c r="P3" s="18" t="s">
        <v>304</v>
      </c>
      <c r="Q3" s="18" t="s">
        <v>43</v>
      </c>
      <c r="R3" s="18" t="s">
        <v>42</v>
      </c>
      <c r="S3" s="18" t="s">
        <v>42</v>
      </c>
      <c r="T3" s="18" t="s">
        <v>42</v>
      </c>
      <c r="U3" s="29">
        <v>14</v>
      </c>
      <c r="V3" s="29">
        <v>80</v>
      </c>
      <c r="W3" s="29">
        <v>92</v>
      </c>
      <c r="X3" s="29">
        <v>10</v>
      </c>
      <c r="Y3" s="29">
        <v>14</v>
      </c>
      <c r="Z3" s="55">
        <v>25</v>
      </c>
      <c r="AA3" s="55">
        <v>0</v>
      </c>
      <c r="AB3" s="55">
        <v>0</v>
      </c>
      <c r="AC3" s="55">
        <v>25</v>
      </c>
      <c r="AD3" s="55">
        <v>0</v>
      </c>
      <c r="AE3" s="18" t="s">
        <v>42</v>
      </c>
      <c r="AF3" s="18" t="s">
        <v>42</v>
      </c>
      <c r="AG3" s="18" t="s">
        <v>198</v>
      </c>
      <c r="AH3" s="18" t="s">
        <v>42</v>
      </c>
      <c r="AI3" s="18" t="s">
        <v>43</v>
      </c>
      <c r="AJ3" s="18" t="s">
        <v>43</v>
      </c>
      <c r="AK3" s="18" t="s">
        <v>43</v>
      </c>
      <c r="AL3" s="18">
        <f t="shared" ref="AL3:AL30" ca="1" si="0">RANDBETWEEN(15,25)</f>
        <v>17</v>
      </c>
      <c r="AM3" s="18" t="s">
        <v>42</v>
      </c>
      <c r="AN3" s="18" t="s">
        <v>305</v>
      </c>
      <c r="AO3" s="18" t="s">
        <v>42</v>
      </c>
      <c r="AP3" s="18" t="s">
        <v>42</v>
      </c>
      <c r="AQ3" s="18">
        <v>0</v>
      </c>
      <c r="AR3" s="18">
        <v>0</v>
      </c>
      <c r="AS3" s="18" t="s">
        <v>43</v>
      </c>
      <c r="AT3" s="18">
        <f ca="1">RANDBETWEEN(10,16)</f>
        <v>15</v>
      </c>
      <c r="AU3" s="18">
        <v>40</v>
      </c>
      <c r="AV3" s="18">
        <v>0</v>
      </c>
      <c r="AW3" s="71">
        <v>0</v>
      </c>
      <c r="AX3" s="71">
        <v>0</v>
      </c>
      <c r="AY3" s="71">
        <v>17</v>
      </c>
      <c r="AZ3" s="71">
        <v>0</v>
      </c>
      <c r="BA3" s="71">
        <f>SUM(AW3:AZ3)</f>
        <v>17</v>
      </c>
      <c r="BB3" s="71">
        <v>0</v>
      </c>
      <c r="BC3" s="72">
        <v>0</v>
      </c>
      <c r="BD3" s="72">
        <v>0</v>
      </c>
      <c r="BE3" s="72">
        <v>23</v>
      </c>
      <c r="BF3" s="72">
        <v>0</v>
      </c>
      <c r="BG3" s="72">
        <f>SUM(BC3:BF3)</f>
        <v>23</v>
      </c>
      <c r="BH3" s="72">
        <v>0</v>
      </c>
      <c r="BI3" s="58">
        <v>0</v>
      </c>
      <c r="BJ3" s="58">
        <v>0</v>
      </c>
      <c r="BK3" s="58">
        <v>17</v>
      </c>
      <c r="BL3" s="58">
        <v>0</v>
      </c>
      <c r="BM3" s="58">
        <f>SUM(BI3:BL3)</f>
        <v>17</v>
      </c>
      <c r="BN3" s="58">
        <v>0</v>
      </c>
      <c r="BO3" s="18">
        <v>0</v>
      </c>
      <c r="BP3" s="18">
        <v>0</v>
      </c>
      <c r="BQ3" s="18">
        <v>23</v>
      </c>
      <c r="BR3" s="18">
        <v>0</v>
      </c>
      <c r="BS3" s="69">
        <f>SUM(BO3:BR3)</f>
        <v>23</v>
      </c>
      <c r="BT3" s="18">
        <v>0</v>
      </c>
      <c r="BU3" s="74">
        <v>0</v>
      </c>
      <c r="BV3" s="74">
        <v>0</v>
      </c>
      <c r="BW3" s="74">
        <v>8</v>
      </c>
      <c r="BX3" s="74">
        <v>0</v>
      </c>
      <c r="BY3" s="74">
        <f>SUM(BU3:BX3)</f>
        <v>8</v>
      </c>
      <c r="BZ3" s="74">
        <v>0</v>
      </c>
      <c r="CA3" s="18">
        <v>0</v>
      </c>
      <c r="CB3" s="18">
        <v>0</v>
      </c>
      <c r="CC3" s="18">
        <v>8</v>
      </c>
      <c r="CD3" s="18">
        <v>0</v>
      </c>
      <c r="CE3" s="69">
        <f>SUM(CA3:CD3)</f>
        <v>8</v>
      </c>
      <c r="CF3" s="18">
        <v>0</v>
      </c>
      <c r="CG3" s="29">
        <v>0</v>
      </c>
      <c r="CH3" s="29">
        <v>0</v>
      </c>
      <c r="CI3" s="29">
        <v>17</v>
      </c>
      <c r="CJ3" s="29">
        <v>0</v>
      </c>
      <c r="CK3" s="29">
        <f>SUM(CG3:CJ3)</f>
        <v>17</v>
      </c>
      <c r="CL3" s="29">
        <v>0</v>
      </c>
      <c r="CM3" s="18">
        <v>0</v>
      </c>
      <c r="CN3" s="18">
        <v>0</v>
      </c>
      <c r="CO3" s="18">
        <v>23</v>
      </c>
      <c r="CP3" s="18">
        <v>0</v>
      </c>
      <c r="CQ3" s="18">
        <f>SUM(CM3:CP3)</f>
        <v>23</v>
      </c>
      <c r="CR3" s="18">
        <v>0</v>
      </c>
      <c r="CS3" s="57">
        <v>5</v>
      </c>
      <c r="CT3" s="57">
        <v>11</v>
      </c>
      <c r="CU3" s="57">
        <v>1</v>
      </c>
      <c r="CV3" s="57">
        <v>9</v>
      </c>
      <c r="CW3" s="57">
        <v>13</v>
      </c>
      <c r="CX3" s="57">
        <v>1</v>
      </c>
      <c r="CY3" s="57">
        <v>2</v>
      </c>
      <c r="CZ3" s="57">
        <v>4</v>
      </c>
      <c r="DA3" s="57">
        <v>1</v>
      </c>
      <c r="DB3" s="57">
        <v>0</v>
      </c>
      <c r="DC3" s="57">
        <v>0</v>
      </c>
      <c r="DD3" s="57">
        <v>0</v>
      </c>
      <c r="DE3" s="62" t="s">
        <v>385</v>
      </c>
      <c r="DF3" s="18">
        <f>F3</f>
        <v>1</v>
      </c>
      <c r="DG3" s="63" t="s">
        <v>42</v>
      </c>
      <c r="DH3" s="64"/>
      <c r="DI3" s="68">
        <v>45</v>
      </c>
      <c r="DJ3" s="68">
        <v>25</v>
      </c>
      <c r="DK3" s="69" t="s">
        <v>43</v>
      </c>
      <c r="DL3" s="70" t="s">
        <v>578</v>
      </c>
      <c r="DM3" s="70" t="s">
        <v>579</v>
      </c>
      <c r="DN3" s="69">
        <v>1</v>
      </c>
      <c r="DO3" s="69">
        <f ca="1">RANDBETWEEN(4,7)</f>
        <v>4</v>
      </c>
      <c r="DP3" s="69">
        <v>1</v>
      </c>
      <c r="DQ3" s="69">
        <f ca="1">RANDBETWEEN(5,8)</f>
        <v>7</v>
      </c>
      <c r="DR3">
        <f>U3+V3</f>
        <v>94</v>
      </c>
      <c r="DS3">
        <f ca="1">DR3-DT3</f>
        <v>45</v>
      </c>
      <c r="DT3">
        <f ca="1">ROUND(DR3*RANDBETWEEN(50,60)%,0)</f>
        <v>49</v>
      </c>
      <c r="DU3">
        <f>W3</f>
        <v>92</v>
      </c>
      <c r="DV3">
        <f ca="1">DU3-DW3</f>
        <v>40</v>
      </c>
      <c r="DW3">
        <f ca="1">ROUND(DU3*RANDBETWEEN(50,60)%,0)</f>
        <v>52</v>
      </c>
      <c r="DX3">
        <f ca="1">40-DY3</f>
        <v>20</v>
      </c>
      <c r="DY3">
        <f ca="1">ROUND(40*RANDBETWEEN(50,60)%,0)</f>
        <v>20</v>
      </c>
      <c r="DZ3">
        <f ca="1">40-EA3</f>
        <v>18</v>
      </c>
      <c r="EA3">
        <f ca="1">ROUND(40*RANDBETWEEN(50,60)%,0)</f>
        <v>22</v>
      </c>
    </row>
    <row r="4" spans="1:131" x14ac:dyDescent="0.2">
      <c r="A4" s="58" t="s">
        <v>300</v>
      </c>
      <c r="B4" s="58" t="s">
        <v>301</v>
      </c>
      <c r="C4" s="58" t="s">
        <v>302</v>
      </c>
      <c r="D4" s="59" t="s">
        <v>303</v>
      </c>
      <c r="E4" s="58">
        <v>110</v>
      </c>
      <c r="F4" s="58">
        <v>1</v>
      </c>
      <c r="G4" s="22">
        <v>1023621</v>
      </c>
      <c r="H4" s="36" t="s">
        <v>310</v>
      </c>
      <c r="I4" s="37">
        <v>10236210230</v>
      </c>
      <c r="J4" s="18">
        <v>3</v>
      </c>
      <c r="K4" s="18">
        <v>2020</v>
      </c>
      <c r="L4" s="18" t="s">
        <v>311</v>
      </c>
      <c r="M4" s="18" t="s">
        <v>50</v>
      </c>
      <c r="N4" s="18" t="s">
        <v>39</v>
      </c>
      <c r="O4" s="18" t="s">
        <v>40</v>
      </c>
      <c r="P4" s="18" t="s">
        <v>306</v>
      </c>
      <c r="Q4" s="18" t="s">
        <v>43</v>
      </c>
      <c r="R4" s="18" t="s">
        <v>43</v>
      </c>
      <c r="S4" s="18" t="s">
        <v>42</v>
      </c>
      <c r="T4" s="18" t="s">
        <v>42</v>
      </c>
      <c r="U4" s="29">
        <v>12</v>
      </c>
      <c r="V4" s="29">
        <v>55</v>
      </c>
      <c r="W4" s="29">
        <v>76</v>
      </c>
      <c r="X4" s="29">
        <v>10</v>
      </c>
      <c r="Y4" s="29">
        <v>12</v>
      </c>
      <c r="Z4" s="55">
        <v>25</v>
      </c>
      <c r="AA4" s="55">
        <v>0</v>
      </c>
      <c r="AB4" s="55">
        <v>0</v>
      </c>
      <c r="AC4" s="55">
        <v>25</v>
      </c>
      <c r="AD4" s="55">
        <v>0</v>
      </c>
      <c r="AE4" s="18" t="s">
        <v>42</v>
      </c>
      <c r="AF4" s="18" t="s">
        <v>42</v>
      </c>
      <c r="AG4" s="18" t="s">
        <v>198</v>
      </c>
      <c r="AH4" s="18" t="s">
        <v>42</v>
      </c>
      <c r="AI4" s="18" t="s">
        <v>43</v>
      </c>
      <c r="AJ4" s="18" t="s">
        <v>43</v>
      </c>
      <c r="AK4" s="18" t="s">
        <v>43</v>
      </c>
      <c r="AL4" s="18">
        <f t="shared" ca="1" si="0"/>
        <v>22</v>
      </c>
      <c r="AM4" s="18" t="s">
        <v>42</v>
      </c>
      <c r="AN4" s="18" t="s">
        <v>305</v>
      </c>
      <c r="AO4" s="18" t="s">
        <v>42</v>
      </c>
      <c r="AP4" s="18" t="s">
        <v>42</v>
      </c>
      <c r="AQ4" s="18">
        <v>0</v>
      </c>
      <c r="AR4" s="18">
        <v>0</v>
      </c>
      <c r="AS4" s="18" t="s">
        <v>43</v>
      </c>
      <c r="AT4" s="18">
        <f ca="1">RANDBETWEEN(10,20)</f>
        <v>19</v>
      </c>
      <c r="AU4" s="18">
        <v>40</v>
      </c>
      <c r="AV4" s="18">
        <v>0</v>
      </c>
      <c r="AW4" s="71">
        <v>4</v>
      </c>
      <c r="AX4" s="71">
        <v>0</v>
      </c>
      <c r="AY4" s="71">
        <v>16</v>
      </c>
      <c r="AZ4" s="71">
        <v>0</v>
      </c>
      <c r="BA4" s="71">
        <f t="shared" ref="BA4:BA29" si="1">SUM(AW4:AZ4)</f>
        <v>20</v>
      </c>
      <c r="BB4" s="71">
        <v>0</v>
      </c>
      <c r="BC4" s="72">
        <v>10</v>
      </c>
      <c r="BD4" s="72">
        <v>0</v>
      </c>
      <c r="BE4" s="72">
        <v>10</v>
      </c>
      <c r="BF4" s="72">
        <v>0</v>
      </c>
      <c r="BG4" s="72">
        <f t="shared" ref="BG4:BG29" si="2">SUM(BC4:BF4)</f>
        <v>20</v>
      </c>
      <c r="BH4" s="72">
        <v>0</v>
      </c>
      <c r="BI4" s="58">
        <v>6</v>
      </c>
      <c r="BJ4" s="58">
        <v>0</v>
      </c>
      <c r="BK4" s="58">
        <v>10</v>
      </c>
      <c r="BL4" s="58">
        <v>0</v>
      </c>
      <c r="BM4" s="58">
        <f t="shared" ref="BM4:BM29" si="3">SUM(BI4:BL4)</f>
        <v>16</v>
      </c>
      <c r="BN4" s="58">
        <v>0</v>
      </c>
      <c r="BO4" s="18">
        <v>10</v>
      </c>
      <c r="BP4" s="18">
        <v>0</v>
      </c>
      <c r="BQ4" s="18">
        <v>14</v>
      </c>
      <c r="BR4" s="18">
        <v>0</v>
      </c>
      <c r="BS4" s="69">
        <f t="shared" ref="BS4:BS29" si="4">SUM(BO4:BR4)</f>
        <v>24</v>
      </c>
      <c r="BT4" s="18">
        <v>0</v>
      </c>
      <c r="BU4" s="74">
        <v>0</v>
      </c>
      <c r="BV4" s="74">
        <v>0</v>
      </c>
      <c r="BW4" s="74">
        <v>8</v>
      </c>
      <c r="BX4" s="74">
        <v>0</v>
      </c>
      <c r="BY4" s="74">
        <f t="shared" ref="BY4:BY29" si="5">SUM(BU4:BX4)</f>
        <v>8</v>
      </c>
      <c r="BZ4" s="74">
        <v>0</v>
      </c>
      <c r="CA4" s="18">
        <v>0</v>
      </c>
      <c r="CB4" s="18">
        <v>0</v>
      </c>
      <c r="CC4" s="18">
        <v>8</v>
      </c>
      <c r="CD4" s="18">
        <v>0</v>
      </c>
      <c r="CE4" s="69">
        <f t="shared" ref="CE4:CE29" si="6">SUM(CA4:CD4)</f>
        <v>8</v>
      </c>
      <c r="CF4" s="18">
        <v>0</v>
      </c>
      <c r="CG4" s="29">
        <v>6</v>
      </c>
      <c r="CH4" s="29">
        <v>0</v>
      </c>
      <c r="CI4" s="29">
        <v>10</v>
      </c>
      <c r="CJ4" s="29">
        <v>0</v>
      </c>
      <c r="CK4" s="29">
        <v>0</v>
      </c>
      <c r="CL4" s="29">
        <v>0</v>
      </c>
      <c r="CM4" s="18">
        <v>10</v>
      </c>
      <c r="CN4" s="18">
        <v>0</v>
      </c>
      <c r="CO4" s="18">
        <v>14</v>
      </c>
      <c r="CP4" s="18">
        <v>0</v>
      </c>
      <c r="CQ4" s="18">
        <f t="shared" ref="CQ4:CQ29" si="7">SUM(CM4:CP4)</f>
        <v>24</v>
      </c>
      <c r="CR4" s="18">
        <v>0</v>
      </c>
      <c r="CS4" s="57">
        <v>7</v>
      </c>
      <c r="CT4" s="57">
        <v>2</v>
      </c>
      <c r="CU4" s="57">
        <v>1</v>
      </c>
      <c r="CV4" s="57">
        <v>5</v>
      </c>
      <c r="CW4" s="57">
        <v>10</v>
      </c>
      <c r="CX4" s="57">
        <v>4</v>
      </c>
      <c r="CY4" s="57">
        <v>9</v>
      </c>
      <c r="CZ4" s="57">
        <v>2</v>
      </c>
      <c r="DA4" s="57">
        <v>1</v>
      </c>
      <c r="DB4" s="57">
        <v>3</v>
      </c>
      <c r="DC4" s="57">
        <v>7</v>
      </c>
      <c r="DD4" s="57">
        <v>0</v>
      </c>
      <c r="DE4" s="18" t="s">
        <v>411</v>
      </c>
      <c r="DF4" s="18">
        <v>2</v>
      </c>
      <c r="DG4" s="63" t="s">
        <v>43</v>
      </c>
      <c r="DH4" s="64" t="s">
        <v>584</v>
      </c>
      <c r="DI4" s="68">
        <v>43</v>
      </c>
      <c r="DJ4" s="68">
        <v>38</v>
      </c>
      <c r="DK4" s="69" t="s">
        <v>43</v>
      </c>
      <c r="DL4" s="70" t="s">
        <v>578</v>
      </c>
      <c r="DM4" s="70" t="s">
        <v>579</v>
      </c>
      <c r="DN4" s="69">
        <v>1</v>
      </c>
      <c r="DO4" s="69">
        <f t="shared" ref="DO4:DO30" ca="1" si="8">RANDBETWEEN(4,7)</f>
        <v>4</v>
      </c>
      <c r="DP4" s="69">
        <v>1</v>
      </c>
      <c r="DQ4" s="69">
        <f t="shared" ref="DQ4:DQ30" ca="1" si="9">RANDBETWEEN(5,8)</f>
        <v>6</v>
      </c>
      <c r="DR4">
        <f t="shared" ref="DR4:DR29" si="10">U4+V4</f>
        <v>67</v>
      </c>
      <c r="DS4">
        <f t="shared" ref="DS4:DS29" ca="1" si="11">DR4-DT4</f>
        <v>33</v>
      </c>
      <c r="DT4">
        <f t="shared" ref="DT4:DT29" ca="1" si="12">ROUND(DR4*RANDBETWEEN(50,60)%,0)</f>
        <v>34</v>
      </c>
      <c r="DU4">
        <f t="shared" ref="DU4:DU29" si="13">W4</f>
        <v>76</v>
      </c>
      <c r="DV4">
        <f t="shared" ref="DV4:DV29" ca="1" si="14">DU4-DW4</f>
        <v>33</v>
      </c>
      <c r="DW4">
        <f t="shared" ref="DW4:DW29" ca="1" si="15">ROUND(DU4*RANDBETWEEN(50,60)%,0)</f>
        <v>43</v>
      </c>
      <c r="DX4">
        <f t="shared" ref="DX4:DZ29" ca="1" si="16">40-DY4</f>
        <v>18</v>
      </c>
      <c r="DY4">
        <f t="shared" ref="DY4:EA30" ca="1" si="17">ROUND(40*RANDBETWEEN(50,60)%,0)</f>
        <v>22</v>
      </c>
      <c r="DZ4">
        <f t="shared" ca="1" si="16"/>
        <v>16</v>
      </c>
      <c r="EA4">
        <f t="shared" ca="1" si="17"/>
        <v>24</v>
      </c>
    </row>
    <row r="5" spans="1:131" x14ac:dyDescent="0.2">
      <c r="A5" s="36" t="s">
        <v>312</v>
      </c>
      <c r="B5" s="36" t="s">
        <v>301</v>
      </c>
      <c r="C5" s="36" t="s">
        <v>302</v>
      </c>
      <c r="D5" s="36" t="s">
        <v>303</v>
      </c>
      <c r="E5" s="36">
        <v>46</v>
      </c>
      <c r="F5" s="36">
        <v>2</v>
      </c>
      <c r="G5" s="18">
        <v>1023621</v>
      </c>
      <c r="H5" s="56" t="s">
        <v>329</v>
      </c>
      <c r="I5" s="37">
        <v>10236210219</v>
      </c>
      <c r="J5" s="18">
        <v>3</v>
      </c>
      <c r="K5" s="18">
        <v>2020</v>
      </c>
      <c r="L5" s="18" t="s">
        <v>330</v>
      </c>
      <c r="M5" s="18" t="s">
        <v>38</v>
      </c>
      <c r="N5" s="18" t="s">
        <v>39</v>
      </c>
      <c r="O5" s="18" t="s">
        <v>40</v>
      </c>
      <c r="P5" s="18" t="s">
        <v>304</v>
      </c>
      <c r="Q5" s="18" t="s">
        <v>42</v>
      </c>
      <c r="R5" s="18" t="s">
        <v>42</v>
      </c>
      <c r="S5" s="18" t="s">
        <v>42</v>
      </c>
      <c r="T5" s="18" t="s">
        <v>42</v>
      </c>
      <c r="U5" s="29">
        <v>12</v>
      </c>
      <c r="V5" s="29">
        <v>65</v>
      </c>
      <c r="W5" s="29">
        <v>87</v>
      </c>
      <c r="X5" s="29">
        <v>12</v>
      </c>
      <c r="Y5" s="29">
        <v>12</v>
      </c>
      <c r="Z5" s="55">
        <v>25</v>
      </c>
      <c r="AA5" s="55">
        <v>0</v>
      </c>
      <c r="AB5" s="55">
        <v>0</v>
      </c>
      <c r="AC5" s="55">
        <v>25</v>
      </c>
      <c r="AD5" s="55">
        <v>0</v>
      </c>
      <c r="AE5" s="18" t="s">
        <v>43</v>
      </c>
      <c r="AF5" s="18" t="s">
        <v>43</v>
      </c>
      <c r="AG5" s="18" t="s">
        <v>198</v>
      </c>
      <c r="AH5" s="18" t="s">
        <v>42</v>
      </c>
      <c r="AI5" s="18" t="s">
        <v>43</v>
      </c>
      <c r="AJ5" s="18" t="s">
        <v>43</v>
      </c>
      <c r="AK5" s="18" t="s">
        <v>43</v>
      </c>
      <c r="AL5" s="18">
        <f t="shared" ca="1" si="0"/>
        <v>23</v>
      </c>
      <c r="AM5" s="18" t="s">
        <v>42</v>
      </c>
      <c r="AN5" s="18" t="s">
        <v>305</v>
      </c>
      <c r="AO5" s="18" t="s">
        <v>42</v>
      </c>
      <c r="AP5" s="18" t="s">
        <v>42</v>
      </c>
      <c r="AQ5" s="18">
        <v>0</v>
      </c>
      <c r="AR5" s="18">
        <v>0</v>
      </c>
      <c r="AS5" s="18" t="s">
        <v>43</v>
      </c>
      <c r="AT5" s="18">
        <f t="shared" ref="AT5:AT30" ca="1" si="18">RANDBETWEEN(10,20)</f>
        <v>13</v>
      </c>
      <c r="AU5" s="18">
        <v>40</v>
      </c>
      <c r="AV5" s="18">
        <v>0</v>
      </c>
      <c r="AW5" s="71">
        <v>17</v>
      </c>
      <c r="AX5" s="71">
        <v>0</v>
      </c>
      <c r="AY5" s="71">
        <v>0</v>
      </c>
      <c r="AZ5" s="71">
        <v>3</v>
      </c>
      <c r="BA5" s="71">
        <f t="shared" si="1"/>
        <v>20</v>
      </c>
      <c r="BB5" s="71">
        <v>0</v>
      </c>
      <c r="BC5" s="72">
        <v>16</v>
      </c>
      <c r="BD5" s="72">
        <v>0</v>
      </c>
      <c r="BE5" s="72">
        <v>0</v>
      </c>
      <c r="BF5" s="72">
        <v>4</v>
      </c>
      <c r="BG5" s="72">
        <f t="shared" si="2"/>
        <v>20</v>
      </c>
      <c r="BH5" s="72">
        <v>0</v>
      </c>
      <c r="BI5" s="58">
        <v>16</v>
      </c>
      <c r="BJ5" s="58">
        <v>0</v>
      </c>
      <c r="BK5" s="58">
        <v>0</v>
      </c>
      <c r="BL5" s="58">
        <v>6</v>
      </c>
      <c r="BM5" s="58">
        <f t="shared" si="3"/>
        <v>22</v>
      </c>
      <c r="BN5" s="58">
        <v>0</v>
      </c>
      <c r="BO5" s="18">
        <v>12</v>
      </c>
      <c r="BP5" s="18">
        <v>0</v>
      </c>
      <c r="BQ5" s="18">
        <v>0</v>
      </c>
      <c r="BR5" s="18">
        <v>6</v>
      </c>
      <c r="BS5" s="69">
        <f t="shared" si="4"/>
        <v>18</v>
      </c>
      <c r="BT5" s="18">
        <v>0</v>
      </c>
      <c r="BU5" s="74">
        <v>7</v>
      </c>
      <c r="BV5" s="74">
        <v>0</v>
      </c>
      <c r="BW5" s="74">
        <v>1</v>
      </c>
      <c r="BX5" s="74">
        <v>0</v>
      </c>
      <c r="BY5" s="74">
        <f t="shared" si="5"/>
        <v>8</v>
      </c>
      <c r="BZ5" s="74">
        <v>0</v>
      </c>
      <c r="CA5" s="18">
        <v>6</v>
      </c>
      <c r="CB5" s="18">
        <v>0</v>
      </c>
      <c r="CC5" s="18">
        <v>0</v>
      </c>
      <c r="CD5" s="18">
        <v>2</v>
      </c>
      <c r="CE5" s="69">
        <f t="shared" si="6"/>
        <v>8</v>
      </c>
      <c r="CF5" s="18">
        <v>0</v>
      </c>
      <c r="CG5" s="29">
        <v>16</v>
      </c>
      <c r="CH5" s="29">
        <v>0</v>
      </c>
      <c r="CI5" s="29">
        <v>0</v>
      </c>
      <c r="CJ5" s="29">
        <v>6</v>
      </c>
      <c r="CK5" s="29">
        <f t="shared" ref="CK5:CK29" si="19">SUM(CG5:CJ5)</f>
        <v>22</v>
      </c>
      <c r="CL5" s="29">
        <v>0</v>
      </c>
      <c r="CM5" s="18">
        <v>12</v>
      </c>
      <c r="CN5" s="18">
        <v>0</v>
      </c>
      <c r="CO5" s="18">
        <v>0</v>
      </c>
      <c r="CP5" s="18">
        <v>6</v>
      </c>
      <c r="CQ5" s="18">
        <f t="shared" si="7"/>
        <v>18</v>
      </c>
      <c r="CR5" s="18">
        <v>0</v>
      </c>
      <c r="CS5" s="57">
        <v>5</v>
      </c>
      <c r="CT5" s="57">
        <v>7</v>
      </c>
      <c r="CU5" s="57">
        <v>2</v>
      </c>
      <c r="CV5" s="57">
        <v>5</v>
      </c>
      <c r="CW5" s="57">
        <v>3</v>
      </c>
      <c r="CX5" s="57">
        <v>0</v>
      </c>
      <c r="CY5" s="57">
        <v>0</v>
      </c>
      <c r="CZ5" s="57">
        <v>9</v>
      </c>
      <c r="DA5" s="57">
        <v>0</v>
      </c>
      <c r="DB5" s="57">
        <v>0</v>
      </c>
      <c r="DC5" s="57">
        <v>0</v>
      </c>
      <c r="DD5" s="57">
        <v>0</v>
      </c>
      <c r="DE5" s="18" t="s">
        <v>386</v>
      </c>
      <c r="DF5" s="18">
        <f t="shared" ref="DF5:DF29" si="20">F5</f>
        <v>2</v>
      </c>
      <c r="DG5" s="63" t="s">
        <v>43</v>
      </c>
      <c r="DH5" s="64" t="s">
        <v>587</v>
      </c>
      <c r="DI5" s="68">
        <v>40</v>
      </c>
      <c r="DJ5" s="68">
        <v>40</v>
      </c>
      <c r="DK5" s="69" t="s">
        <v>43</v>
      </c>
      <c r="DL5" s="70" t="s">
        <v>578</v>
      </c>
      <c r="DM5" s="70" t="s">
        <v>579</v>
      </c>
      <c r="DN5" s="69">
        <v>1</v>
      </c>
      <c r="DO5" s="69">
        <f t="shared" ca="1" si="8"/>
        <v>6</v>
      </c>
      <c r="DP5" s="69">
        <v>1</v>
      </c>
      <c r="DQ5" s="69">
        <f t="shared" ca="1" si="9"/>
        <v>8</v>
      </c>
      <c r="DR5">
        <f t="shared" si="10"/>
        <v>77</v>
      </c>
      <c r="DS5">
        <f t="shared" ca="1" si="11"/>
        <v>35</v>
      </c>
      <c r="DT5">
        <f t="shared" ca="1" si="12"/>
        <v>42</v>
      </c>
      <c r="DU5">
        <f t="shared" si="13"/>
        <v>87</v>
      </c>
      <c r="DV5">
        <f t="shared" ca="1" si="14"/>
        <v>36</v>
      </c>
      <c r="DW5">
        <f t="shared" ca="1" si="15"/>
        <v>51</v>
      </c>
      <c r="DX5">
        <f t="shared" ca="1" si="16"/>
        <v>20</v>
      </c>
      <c r="DY5">
        <f t="shared" ca="1" si="17"/>
        <v>20</v>
      </c>
      <c r="DZ5">
        <f t="shared" ca="1" si="16"/>
        <v>18</v>
      </c>
      <c r="EA5">
        <f t="shared" ca="1" si="17"/>
        <v>22</v>
      </c>
    </row>
    <row r="6" spans="1:131" x14ac:dyDescent="0.2">
      <c r="A6" s="36" t="s">
        <v>312</v>
      </c>
      <c r="B6" s="36" t="s">
        <v>301</v>
      </c>
      <c r="C6" s="36" t="s">
        <v>302</v>
      </c>
      <c r="D6" s="36" t="s">
        <v>303</v>
      </c>
      <c r="E6" s="36">
        <v>108</v>
      </c>
      <c r="F6" s="36">
        <v>2</v>
      </c>
      <c r="G6" s="22">
        <v>1023621</v>
      </c>
      <c r="H6" s="56" t="s">
        <v>337</v>
      </c>
      <c r="I6" s="37">
        <v>10236210225</v>
      </c>
      <c r="J6" s="18">
        <v>3</v>
      </c>
      <c r="K6" s="18">
        <v>2020</v>
      </c>
      <c r="L6" s="18" t="s">
        <v>338</v>
      </c>
      <c r="M6" s="18" t="s">
        <v>38</v>
      </c>
      <c r="N6" s="18" t="s">
        <v>39</v>
      </c>
      <c r="O6" s="18" t="s">
        <v>40</v>
      </c>
      <c r="P6" s="18" t="s">
        <v>304</v>
      </c>
      <c r="Q6" s="18" t="s">
        <v>43</v>
      </c>
      <c r="R6" s="18" t="s">
        <v>42</v>
      </c>
      <c r="S6" s="18" t="s">
        <v>42</v>
      </c>
      <c r="T6" s="18" t="s">
        <v>42</v>
      </c>
      <c r="U6" s="29">
        <v>14</v>
      </c>
      <c r="V6" s="29">
        <v>58</v>
      </c>
      <c r="W6" s="29">
        <v>74</v>
      </c>
      <c r="X6" s="29">
        <v>12</v>
      </c>
      <c r="Y6" s="29">
        <v>14</v>
      </c>
      <c r="Z6" s="55">
        <v>25</v>
      </c>
      <c r="AA6" s="55">
        <v>0</v>
      </c>
      <c r="AB6" s="55">
        <v>0</v>
      </c>
      <c r="AC6" s="55">
        <v>25</v>
      </c>
      <c r="AD6" s="55">
        <v>0</v>
      </c>
      <c r="AE6" s="18" t="s">
        <v>42</v>
      </c>
      <c r="AF6" s="18" t="s">
        <v>42</v>
      </c>
      <c r="AG6" s="18" t="s">
        <v>198</v>
      </c>
      <c r="AH6" s="18" t="s">
        <v>42</v>
      </c>
      <c r="AI6" s="18" t="s">
        <v>43</v>
      </c>
      <c r="AJ6" s="18" t="s">
        <v>43</v>
      </c>
      <c r="AK6" s="18" t="s">
        <v>43</v>
      </c>
      <c r="AL6" s="18">
        <f t="shared" ca="1" si="0"/>
        <v>18</v>
      </c>
      <c r="AM6" s="18" t="s">
        <v>42</v>
      </c>
      <c r="AN6" s="18" t="s">
        <v>305</v>
      </c>
      <c r="AO6" s="18" t="s">
        <v>42</v>
      </c>
      <c r="AP6" s="18" t="s">
        <v>42</v>
      </c>
      <c r="AQ6" s="18">
        <v>0</v>
      </c>
      <c r="AR6" s="18">
        <v>0</v>
      </c>
      <c r="AS6" s="18" t="s">
        <v>43</v>
      </c>
      <c r="AT6" s="18">
        <f t="shared" ca="1" si="18"/>
        <v>15</v>
      </c>
      <c r="AU6" s="18">
        <v>40</v>
      </c>
      <c r="AV6" s="18">
        <v>0</v>
      </c>
      <c r="AW6" s="71">
        <v>12</v>
      </c>
      <c r="AX6" s="71">
        <v>0</v>
      </c>
      <c r="AY6" s="71">
        <v>0</v>
      </c>
      <c r="AZ6" s="71">
        <v>0</v>
      </c>
      <c r="BA6" s="71">
        <f t="shared" si="1"/>
        <v>12</v>
      </c>
      <c r="BB6" s="71">
        <v>0</v>
      </c>
      <c r="BC6" s="72">
        <v>28</v>
      </c>
      <c r="BD6" s="72">
        <v>0</v>
      </c>
      <c r="BE6" s="72">
        <v>0</v>
      </c>
      <c r="BF6" s="72">
        <v>0</v>
      </c>
      <c r="BG6" s="72">
        <f t="shared" si="2"/>
        <v>28</v>
      </c>
      <c r="BH6" s="72">
        <v>0</v>
      </c>
      <c r="BI6" s="58">
        <v>26</v>
      </c>
      <c r="BJ6" s="58">
        <v>0</v>
      </c>
      <c r="BK6" s="58">
        <v>0</v>
      </c>
      <c r="BL6" s="58">
        <v>0</v>
      </c>
      <c r="BM6" s="58">
        <f t="shared" si="3"/>
        <v>26</v>
      </c>
      <c r="BN6" s="58">
        <v>0</v>
      </c>
      <c r="BO6" s="18">
        <v>14</v>
      </c>
      <c r="BP6" s="18">
        <v>0</v>
      </c>
      <c r="BQ6" s="18">
        <v>0</v>
      </c>
      <c r="BR6" s="18">
        <v>0</v>
      </c>
      <c r="BS6" s="69">
        <f t="shared" si="4"/>
        <v>14</v>
      </c>
      <c r="BT6" s="18">
        <v>0</v>
      </c>
      <c r="BU6" s="74">
        <v>8</v>
      </c>
      <c r="BV6" s="74">
        <v>0</v>
      </c>
      <c r="BW6" s="74">
        <v>0</v>
      </c>
      <c r="BX6" s="74">
        <v>0</v>
      </c>
      <c r="BY6" s="74">
        <f t="shared" si="5"/>
        <v>8</v>
      </c>
      <c r="BZ6" s="74">
        <v>0</v>
      </c>
      <c r="CA6" s="18">
        <v>8</v>
      </c>
      <c r="CB6" s="18">
        <v>0</v>
      </c>
      <c r="CC6" s="18">
        <v>0</v>
      </c>
      <c r="CD6" s="18">
        <v>0</v>
      </c>
      <c r="CE6" s="69">
        <f t="shared" si="6"/>
        <v>8</v>
      </c>
      <c r="CF6" s="18">
        <v>0</v>
      </c>
      <c r="CG6" s="29">
        <v>26</v>
      </c>
      <c r="CH6" s="29">
        <v>0</v>
      </c>
      <c r="CI6" s="29">
        <v>0</v>
      </c>
      <c r="CJ6" s="29">
        <v>0</v>
      </c>
      <c r="CK6" s="29">
        <f t="shared" si="19"/>
        <v>26</v>
      </c>
      <c r="CL6" s="29">
        <v>0</v>
      </c>
      <c r="CM6" s="18">
        <v>14</v>
      </c>
      <c r="CN6" s="18">
        <v>0</v>
      </c>
      <c r="CO6" s="18">
        <v>0</v>
      </c>
      <c r="CP6" s="18">
        <v>0</v>
      </c>
      <c r="CQ6" s="18">
        <f t="shared" si="7"/>
        <v>14</v>
      </c>
      <c r="CR6" s="18">
        <v>0</v>
      </c>
      <c r="CS6" s="57">
        <v>2</v>
      </c>
      <c r="CT6" s="57">
        <v>5</v>
      </c>
      <c r="CU6" s="57">
        <v>2</v>
      </c>
      <c r="CV6" s="57">
        <v>1</v>
      </c>
      <c r="CW6" s="57">
        <v>7</v>
      </c>
      <c r="CX6" s="57">
        <v>1</v>
      </c>
      <c r="CY6" s="57">
        <v>5</v>
      </c>
      <c r="CZ6" s="57">
        <v>6</v>
      </c>
      <c r="DA6" s="57">
        <v>0</v>
      </c>
      <c r="DB6" s="57">
        <v>7</v>
      </c>
      <c r="DC6" s="57">
        <v>0</v>
      </c>
      <c r="DD6" s="57">
        <v>0</v>
      </c>
      <c r="DE6" s="18" t="s">
        <v>387</v>
      </c>
      <c r="DF6" s="18">
        <f t="shared" si="20"/>
        <v>2</v>
      </c>
      <c r="DG6" s="63" t="s">
        <v>43</v>
      </c>
      <c r="DH6" s="64" t="s">
        <v>585</v>
      </c>
      <c r="DI6" s="68">
        <v>44</v>
      </c>
      <c r="DJ6" s="68">
        <v>35</v>
      </c>
      <c r="DK6" s="69" t="s">
        <v>43</v>
      </c>
      <c r="DL6" s="70" t="s">
        <v>578</v>
      </c>
      <c r="DM6" s="70" t="s">
        <v>579</v>
      </c>
      <c r="DN6" s="69">
        <v>1</v>
      </c>
      <c r="DO6" s="69">
        <f t="shared" ca="1" si="8"/>
        <v>6</v>
      </c>
      <c r="DP6" s="69">
        <v>1</v>
      </c>
      <c r="DQ6" s="69">
        <f t="shared" ca="1" si="9"/>
        <v>5</v>
      </c>
      <c r="DR6">
        <f t="shared" si="10"/>
        <v>72</v>
      </c>
      <c r="DS6">
        <f t="shared" ca="1" si="11"/>
        <v>31</v>
      </c>
      <c r="DT6">
        <f t="shared" ca="1" si="12"/>
        <v>41</v>
      </c>
      <c r="DU6">
        <f t="shared" si="13"/>
        <v>74</v>
      </c>
      <c r="DV6">
        <f t="shared" ca="1" si="14"/>
        <v>36</v>
      </c>
      <c r="DW6">
        <f t="shared" ca="1" si="15"/>
        <v>38</v>
      </c>
      <c r="DX6">
        <f t="shared" ca="1" si="16"/>
        <v>16</v>
      </c>
      <c r="DY6">
        <f t="shared" ca="1" si="17"/>
        <v>24</v>
      </c>
      <c r="DZ6">
        <f t="shared" ca="1" si="16"/>
        <v>18</v>
      </c>
      <c r="EA6">
        <f t="shared" ca="1" si="17"/>
        <v>22</v>
      </c>
    </row>
    <row r="7" spans="1:131" x14ac:dyDescent="0.2">
      <c r="A7" s="36" t="s">
        <v>312</v>
      </c>
      <c r="B7" s="36" t="s">
        <v>301</v>
      </c>
      <c r="C7" s="36" t="s">
        <v>302</v>
      </c>
      <c r="D7" s="36" t="s">
        <v>303</v>
      </c>
      <c r="E7" s="36">
        <v>37</v>
      </c>
      <c r="F7" s="36">
        <v>2</v>
      </c>
      <c r="G7" s="22">
        <v>1023621</v>
      </c>
      <c r="H7" s="56" t="s">
        <v>321</v>
      </c>
      <c r="I7" s="37">
        <v>10236210210</v>
      </c>
      <c r="J7" s="18">
        <v>3</v>
      </c>
      <c r="K7" s="18">
        <v>2020</v>
      </c>
      <c r="L7" s="18" t="s">
        <v>322</v>
      </c>
      <c r="M7" s="18" t="s">
        <v>38</v>
      </c>
      <c r="N7" s="18" t="s">
        <v>39</v>
      </c>
      <c r="O7" s="18" t="s">
        <v>40</v>
      </c>
      <c r="P7" s="18" t="s">
        <v>304</v>
      </c>
      <c r="Q7" s="18" t="s">
        <v>43</v>
      </c>
      <c r="R7" s="18" t="s">
        <v>42</v>
      </c>
      <c r="S7" s="18" t="s">
        <v>42</v>
      </c>
      <c r="T7" s="18" t="s">
        <v>42</v>
      </c>
      <c r="U7" s="29">
        <v>14</v>
      </c>
      <c r="V7" s="29">
        <v>57</v>
      </c>
      <c r="W7" s="29">
        <v>68</v>
      </c>
      <c r="X7" s="29">
        <v>10</v>
      </c>
      <c r="Y7" s="29">
        <v>13</v>
      </c>
      <c r="Z7" s="55">
        <v>25</v>
      </c>
      <c r="AA7" s="55">
        <v>0</v>
      </c>
      <c r="AB7" s="55">
        <v>0</v>
      </c>
      <c r="AC7" s="55">
        <v>25</v>
      </c>
      <c r="AD7" s="55">
        <v>0</v>
      </c>
      <c r="AE7" s="18" t="s">
        <v>42</v>
      </c>
      <c r="AF7" s="18" t="s">
        <v>42</v>
      </c>
      <c r="AG7" s="18" t="s">
        <v>198</v>
      </c>
      <c r="AH7" s="18" t="s">
        <v>42</v>
      </c>
      <c r="AI7" s="18" t="s">
        <v>43</v>
      </c>
      <c r="AJ7" s="18" t="s">
        <v>43</v>
      </c>
      <c r="AK7" s="18" t="s">
        <v>43</v>
      </c>
      <c r="AL7" s="18">
        <f t="shared" ca="1" si="0"/>
        <v>15</v>
      </c>
      <c r="AM7" s="18" t="s">
        <v>42</v>
      </c>
      <c r="AN7" s="18" t="s">
        <v>305</v>
      </c>
      <c r="AO7" s="18" t="s">
        <v>42</v>
      </c>
      <c r="AP7" s="18" t="s">
        <v>42</v>
      </c>
      <c r="AQ7" s="18">
        <v>0</v>
      </c>
      <c r="AR7" s="18">
        <v>0</v>
      </c>
      <c r="AS7" s="18" t="s">
        <v>43</v>
      </c>
      <c r="AT7" s="18">
        <f t="shared" ca="1" si="18"/>
        <v>10</v>
      </c>
      <c r="AU7" s="18">
        <v>40</v>
      </c>
      <c r="AV7" s="18">
        <v>0</v>
      </c>
      <c r="AW7" s="71">
        <v>14</v>
      </c>
      <c r="AX7" s="71">
        <v>0</v>
      </c>
      <c r="AY7" s="71">
        <v>6</v>
      </c>
      <c r="AZ7" s="71">
        <v>0</v>
      </c>
      <c r="BA7" s="71">
        <f t="shared" si="1"/>
        <v>20</v>
      </c>
      <c r="BB7" s="71">
        <v>0</v>
      </c>
      <c r="BC7" s="72">
        <v>10</v>
      </c>
      <c r="BD7" s="72">
        <v>0</v>
      </c>
      <c r="BE7" s="72">
        <v>10</v>
      </c>
      <c r="BF7" s="72">
        <v>0</v>
      </c>
      <c r="BG7" s="72">
        <f t="shared" si="2"/>
        <v>20</v>
      </c>
      <c r="BH7" s="72">
        <v>0</v>
      </c>
      <c r="BI7" s="58">
        <v>22</v>
      </c>
      <c r="BJ7" s="58">
        <v>0</v>
      </c>
      <c r="BK7" s="58">
        <v>0</v>
      </c>
      <c r="BL7" s="58">
        <v>0</v>
      </c>
      <c r="BM7" s="58">
        <f t="shared" si="3"/>
        <v>22</v>
      </c>
      <c r="BN7" s="58">
        <v>0</v>
      </c>
      <c r="BO7" s="18">
        <v>18</v>
      </c>
      <c r="BP7" s="18">
        <v>0</v>
      </c>
      <c r="BQ7" s="18">
        <v>0</v>
      </c>
      <c r="BR7" s="18">
        <v>0</v>
      </c>
      <c r="BS7" s="69">
        <f t="shared" si="4"/>
        <v>18</v>
      </c>
      <c r="BT7" s="18">
        <v>0</v>
      </c>
      <c r="BU7" s="74">
        <v>0</v>
      </c>
      <c r="BV7" s="74">
        <v>0</v>
      </c>
      <c r="BW7" s="74">
        <v>8</v>
      </c>
      <c r="BX7" s="74">
        <v>0</v>
      </c>
      <c r="BY7" s="74">
        <f t="shared" si="5"/>
        <v>8</v>
      </c>
      <c r="BZ7" s="74">
        <v>0</v>
      </c>
      <c r="CA7" s="18">
        <v>0</v>
      </c>
      <c r="CB7" s="18">
        <v>0</v>
      </c>
      <c r="CC7" s="18">
        <v>8</v>
      </c>
      <c r="CD7" s="18">
        <v>0</v>
      </c>
      <c r="CE7" s="69">
        <f t="shared" si="6"/>
        <v>8</v>
      </c>
      <c r="CF7" s="18">
        <v>0</v>
      </c>
      <c r="CG7" s="29">
        <v>22</v>
      </c>
      <c r="CH7" s="29">
        <v>0</v>
      </c>
      <c r="CI7" s="29">
        <v>0</v>
      </c>
      <c r="CJ7" s="29">
        <v>0</v>
      </c>
      <c r="CK7" s="29">
        <f t="shared" si="19"/>
        <v>22</v>
      </c>
      <c r="CL7" s="29">
        <v>0</v>
      </c>
      <c r="CM7" s="18">
        <v>18</v>
      </c>
      <c r="CN7" s="18">
        <v>0</v>
      </c>
      <c r="CO7" s="18">
        <v>0</v>
      </c>
      <c r="CP7" s="18">
        <v>0</v>
      </c>
      <c r="CQ7" s="18">
        <f t="shared" si="7"/>
        <v>18</v>
      </c>
      <c r="CR7" s="18">
        <v>0</v>
      </c>
      <c r="CS7" s="57">
        <v>9</v>
      </c>
      <c r="CT7" s="57">
        <v>1</v>
      </c>
      <c r="CU7" s="57">
        <v>0</v>
      </c>
      <c r="CV7" s="57">
        <v>5</v>
      </c>
      <c r="CW7" s="57">
        <v>8</v>
      </c>
      <c r="CX7" s="57">
        <v>1</v>
      </c>
      <c r="CY7" s="57">
        <v>3</v>
      </c>
      <c r="CZ7" s="57">
        <v>3</v>
      </c>
      <c r="DA7" s="57">
        <v>1</v>
      </c>
      <c r="DB7" s="57">
        <v>7</v>
      </c>
      <c r="DC7" s="57">
        <v>3</v>
      </c>
      <c r="DD7" s="57">
        <v>0</v>
      </c>
      <c r="DE7" s="18" t="s">
        <v>388</v>
      </c>
      <c r="DF7" s="18">
        <f t="shared" si="20"/>
        <v>2</v>
      </c>
      <c r="DG7" s="63" t="s">
        <v>43</v>
      </c>
      <c r="DH7" s="64" t="s">
        <v>583</v>
      </c>
      <c r="DI7" s="68">
        <v>45</v>
      </c>
      <c r="DJ7" s="68">
        <v>23</v>
      </c>
      <c r="DK7" s="69" t="s">
        <v>43</v>
      </c>
      <c r="DL7" s="70" t="s">
        <v>578</v>
      </c>
      <c r="DM7" s="70" t="s">
        <v>579</v>
      </c>
      <c r="DN7" s="69">
        <v>1</v>
      </c>
      <c r="DO7" s="69">
        <f t="shared" ca="1" si="8"/>
        <v>6</v>
      </c>
      <c r="DP7" s="69">
        <v>1</v>
      </c>
      <c r="DQ7" s="69">
        <f t="shared" ca="1" si="9"/>
        <v>6</v>
      </c>
      <c r="DR7">
        <f t="shared" si="10"/>
        <v>71</v>
      </c>
      <c r="DS7">
        <f t="shared" ca="1" si="11"/>
        <v>32</v>
      </c>
      <c r="DT7">
        <f t="shared" ca="1" si="12"/>
        <v>39</v>
      </c>
      <c r="DU7">
        <f t="shared" si="13"/>
        <v>68</v>
      </c>
      <c r="DV7">
        <f t="shared" ca="1" si="14"/>
        <v>31</v>
      </c>
      <c r="DW7">
        <f t="shared" ca="1" si="15"/>
        <v>37</v>
      </c>
      <c r="DX7">
        <f t="shared" ca="1" si="16"/>
        <v>17</v>
      </c>
      <c r="DY7">
        <f t="shared" ca="1" si="17"/>
        <v>23</v>
      </c>
      <c r="DZ7">
        <f t="shared" ca="1" si="16"/>
        <v>17</v>
      </c>
      <c r="EA7">
        <f t="shared" ca="1" si="17"/>
        <v>23</v>
      </c>
    </row>
    <row r="8" spans="1:131" x14ac:dyDescent="0.2">
      <c r="A8" s="36" t="s">
        <v>312</v>
      </c>
      <c r="B8" s="36" t="s">
        <v>301</v>
      </c>
      <c r="C8" s="36" t="s">
        <v>302</v>
      </c>
      <c r="D8" s="36" t="s">
        <v>303</v>
      </c>
      <c r="E8" s="36">
        <v>45</v>
      </c>
      <c r="F8" s="36">
        <v>2</v>
      </c>
      <c r="G8" s="18">
        <v>1023621</v>
      </c>
      <c r="H8" s="56" t="s">
        <v>327</v>
      </c>
      <c r="I8" s="37">
        <v>10236210218</v>
      </c>
      <c r="J8" s="18">
        <v>3</v>
      </c>
      <c r="K8" s="18">
        <v>2020</v>
      </c>
      <c r="L8" s="18" t="s">
        <v>328</v>
      </c>
      <c r="M8" s="18" t="s">
        <v>38</v>
      </c>
      <c r="N8" s="18" t="s">
        <v>39</v>
      </c>
      <c r="O8" s="18" t="s">
        <v>40</v>
      </c>
      <c r="P8" s="18" t="s">
        <v>304</v>
      </c>
      <c r="Q8" s="18" t="s">
        <v>43</v>
      </c>
      <c r="R8" s="18" t="s">
        <v>42</v>
      </c>
      <c r="S8" s="18" t="s">
        <v>42</v>
      </c>
      <c r="T8" s="18" t="s">
        <v>42</v>
      </c>
      <c r="U8" s="29">
        <v>11</v>
      </c>
      <c r="V8" s="29">
        <v>52</v>
      </c>
      <c r="W8" s="29">
        <v>92</v>
      </c>
      <c r="X8" s="29">
        <v>10</v>
      </c>
      <c r="Y8" s="29">
        <v>11</v>
      </c>
      <c r="Z8" s="55">
        <v>25</v>
      </c>
      <c r="AA8" s="55">
        <v>0</v>
      </c>
      <c r="AB8" s="55">
        <v>0</v>
      </c>
      <c r="AC8" s="55">
        <v>25</v>
      </c>
      <c r="AD8" s="55">
        <v>0</v>
      </c>
      <c r="AE8" s="18" t="s">
        <v>43</v>
      </c>
      <c r="AF8" s="18" t="s">
        <v>43</v>
      </c>
      <c r="AG8" s="18" t="s">
        <v>198</v>
      </c>
      <c r="AH8" s="18" t="s">
        <v>42</v>
      </c>
      <c r="AI8" s="18" t="s">
        <v>43</v>
      </c>
      <c r="AJ8" s="18" t="s">
        <v>43</v>
      </c>
      <c r="AK8" s="18" t="s">
        <v>43</v>
      </c>
      <c r="AL8" s="18">
        <f t="shared" ca="1" si="0"/>
        <v>22</v>
      </c>
      <c r="AM8" s="18" t="s">
        <v>42</v>
      </c>
      <c r="AN8" s="18" t="s">
        <v>307</v>
      </c>
      <c r="AO8" s="18" t="s">
        <v>42</v>
      </c>
      <c r="AP8" s="18" t="s">
        <v>42</v>
      </c>
      <c r="AQ8" s="18">
        <v>0</v>
      </c>
      <c r="AR8" s="18">
        <v>0</v>
      </c>
      <c r="AS8" s="18" t="s">
        <v>43</v>
      </c>
      <c r="AT8" s="18">
        <f t="shared" ca="1" si="18"/>
        <v>17</v>
      </c>
      <c r="AU8" s="18">
        <v>40</v>
      </c>
      <c r="AV8" s="18">
        <v>0</v>
      </c>
      <c r="AW8" s="71">
        <v>18</v>
      </c>
      <c r="AX8" s="71">
        <v>0</v>
      </c>
      <c r="AY8" s="71">
        <v>2</v>
      </c>
      <c r="AZ8" s="71">
        <v>0</v>
      </c>
      <c r="BA8" s="71">
        <f t="shared" si="1"/>
        <v>20</v>
      </c>
      <c r="BB8" s="71">
        <v>0</v>
      </c>
      <c r="BC8" s="72">
        <v>19</v>
      </c>
      <c r="BD8" s="72">
        <v>0</v>
      </c>
      <c r="BE8" s="72">
        <v>1</v>
      </c>
      <c r="BF8" s="72">
        <v>0</v>
      </c>
      <c r="BG8" s="72">
        <f t="shared" si="2"/>
        <v>20</v>
      </c>
      <c r="BH8" s="72">
        <v>0</v>
      </c>
      <c r="BI8" s="58">
        <v>12</v>
      </c>
      <c r="BJ8" s="58">
        <v>0</v>
      </c>
      <c r="BK8" s="58">
        <v>3</v>
      </c>
      <c r="BL8" s="58">
        <v>0</v>
      </c>
      <c r="BM8" s="58">
        <f t="shared" si="3"/>
        <v>15</v>
      </c>
      <c r="BN8" s="58">
        <v>0</v>
      </c>
      <c r="BO8" s="18">
        <v>22</v>
      </c>
      <c r="BP8" s="18">
        <v>0</v>
      </c>
      <c r="BQ8" s="18">
        <v>3</v>
      </c>
      <c r="BR8" s="18">
        <v>0</v>
      </c>
      <c r="BS8" s="69">
        <f t="shared" si="4"/>
        <v>25</v>
      </c>
      <c r="BT8" s="18">
        <v>0</v>
      </c>
      <c r="BU8" s="74">
        <v>6</v>
      </c>
      <c r="BV8" s="74">
        <v>0</v>
      </c>
      <c r="BW8" s="74">
        <v>2</v>
      </c>
      <c r="BX8" s="74">
        <v>0</v>
      </c>
      <c r="BY8" s="74">
        <f t="shared" si="5"/>
        <v>8</v>
      </c>
      <c r="BZ8" s="74">
        <v>0</v>
      </c>
      <c r="CA8" s="18">
        <v>4</v>
      </c>
      <c r="CB8" s="18">
        <v>0</v>
      </c>
      <c r="CC8" s="18">
        <v>4</v>
      </c>
      <c r="CD8" s="18">
        <v>0</v>
      </c>
      <c r="CE8" s="69">
        <f t="shared" si="6"/>
        <v>8</v>
      </c>
      <c r="CF8" s="18">
        <v>0</v>
      </c>
      <c r="CG8" s="29">
        <v>12</v>
      </c>
      <c r="CH8" s="29">
        <v>0</v>
      </c>
      <c r="CI8" s="29">
        <v>3</v>
      </c>
      <c r="CJ8" s="29">
        <v>0</v>
      </c>
      <c r="CK8" s="29">
        <f t="shared" si="19"/>
        <v>15</v>
      </c>
      <c r="CL8" s="29">
        <v>0</v>
      </c>
      <c r="CM8" s="18">
        <v>22</v>
      </c>
      <c r="CN8" s="18">
        <v>0</v>
      </c>
      <c r="CO8" s="18">
        <v>3</v>
      </c>
      <c r="CP8" s="18">
        <v>0</v>
      </c>
      <c r="CQ8" s="18">
        <f t="shared" si="7"/>
        <v>25</v>
      </c>
      <c r="CR8" s="18">
        <v>0</v>
      </c>
      <c r="CS8" s="57">
        <v>2</v>
      </c>
      <c r="CT8" s="57">
        <v>4</v>
      </c>
      <c r="CU8" s="57">
        <v>1</v>
      </c>
      <c r="CV8" s="57">
        <v>10</v>
      </c>
      <c r="CW8" s="57">
        <v>2</v>
      </c>
      <c r="CX8" s="57">
        <v>1</v>
      </c>
      <c r="CY8" s="57">
        <v>7</v>
      </c>
      <c r="CZ8" s="57">
        <v>2</v>
      </c>
      <c r="DA8" s="57">
        <v>0</v>
      </c>
      <c r="DB8" s="57">
        <v>0</v>
      </c>
      <c r="DC8" s="57">
        <v>4</v>
      </c>
      <c r="DD8" s="57">
        <v>0</v>
      </c>
      <c r="DE8" s="18" t="s">
        <v>389</v>
      </c>
      <c r="DF8" s="18">
        <f t="shared" si="20"/>
        <v>2</v>
      </c>
      <c r="DG8" s="63" t="s">
        <v>42</v>
      </c>
      <c r="DH8" s="64"/>
      <c r="DI8" s="68">
        <v>40</v>
      </c>
      <c r="DJ8" s="68">
        <v>20</v>
      </c>
      <c r="DK8" s="69" t="s">
        <v>43</v>
      </c>
      <c r="DL8" s="70" t="s">
        <v>578</v>
      </c>
      <c r="DM8" s="70" t="s">
        <v>579</v>
      </c>
      <c r="DN8" s="69">
        <v>1</v>
      </c>
      <c r="DO8" s="69">
        <f t="shared" ca="1" si="8"/>
        <v>6</v>
      </c>
      <c r="DP8" s="69">
        <v>1</v>
      </c>
      <c r="DQ8" s="69">
        <f t="shared" ca="1" si="9"/>
        <v>6</v>
      </c>
      <c r="DR8">
        <f t="shared" si="10"/>
        <v>63</v>
      </c>
      <c r="DS8">
        <f t="shared" ca="1" si="11"/>
        <v>28</v>
      </c>
      <c r="DT8">
        <f t="shared" ca="1" si="12"/>
        <v>35</v>
      </c>
      <c r="DU8">
        <f t="shared" si="13"/>
        <v>92</v>
      </c>
      <c r="DV8">
        <f t="shared" ca="1" si="14"/>
        <v>43</v>
      </c>
      <c r="DW8">
        <f t="shared" ca="1" si="15"/>
        <v>49</v>
      </c>
      <c r="DX8">
        <f t="shared" ca="1" si="16"/>
        <v>18</v>
      </c>
      <c r="DY8">
        <f t="shared" ca="1" si="17"/>
        <v>22</v>
      </c>
      <c r="DZ8">
        <f t="shared" ca="1" si="16"/>
        <v>20</v>
      </c>
      <c r="EA8">
        <f t="shared" ca="1" si="17"/>
        <v>20</v>
      </c>
    </row>
    <row r="9" spans="1:131" x14ac:dyDescent="0.2">
      <c r="A9" s="36" t="s">
        <v>312</v>
      </c>
      <c r="B9" s="36" t="s">
        <v>301</v>
      </c>
      <c r="C9" s="36" t="s">
        <v>302</v>
      </c>
      <c r="D9" s="36" t="s">
        <v>303</v>
      </c>
      <c r="E9" s="36">
        <v>42</v>
      </c>
      <c r="F9" s="36">
        <v>2</v>
      </c>
      <c r="G9" s="22">
        <v>1023621</v>
      </c>
      <c r="H9" s="56" t="s">
        <v>325</v>
      </c>
      <c r="I9" s="37">
        <v>10236210215</v>
      </c>
      <c r="J9" s="18">
        <v>3</v>
      </c>
      <c r="K9" s="18">
        <v>2020</v>
      </c>
      <c r="L9" s="18" t="s">
        <v>326</v>
      </c>
      <c r="M9" s="18" t="s">
        <v>38</v>
      </c>
      <c r="N9" s="18" t="s">
        <v>39</v>
      </c>
      <c r="O9" s="18" t="s">
        <v>40</v>
      </c>
      <c r="P9" s="18" t="s">
        <v>304</v>
      </c>
      <c r="Q9" s="18" t="s">
        <v>43</v>
      </c>
      <c r="R9" s="18" t="s">
        <v>43</v>
      </c>
      <c r="S9" s="18" t="s">
        <v>42</v>
      </c>
      <c r="T9" s="18" t="s">
        <v>42</v>
      </c>
      <c r="U9" s="29">
        <v>11</v>
      </c>
      <c r="V9" s="29">
        <v>63</v>
      </c>
      <c r="W9" s="29">
        <v>82</v>
      </c>
      <c r="X9" s="29">
        <v>10</v>
      </c>
      <c r="Y9" s="29">
        <v>11</v>
      </c>
      <c r="Z9" s="55">
        <v>25</v>
      </c>
      <c r="AA9" s="55">
        <v>0</v>
      </c>
      <c r="AB9" s="55">
        <v>0</v>
      </c>
      <c r="AC9" s="55">
        <v>25</v>
      </c>
      <c r="AD9" s="55">
        <v>0</v>
      </c>
      <c r="AE9" s="18" t="s">
        <v>43</v>
      </c>
      <c r="AF9" s="18" t="s">
        <v>43</v>
      </c>
      <c r="AG9" s="18" t="s">
        <v>198</v>
      </c>
      <c r="AH9" s="18" t="s">
        <v>43</v>
      </c>
      <c r="AI9" s="18" t="s">
        <v>43</v>
      </c>
      <c r="AJ9" s="18" t="s">
        <v>43</v>
      </c>
      <c r="AK9" s="18" t="s">
        <v>43</v>
      </c>
      <c r="AL9" s="18">
        <f t="shared" ca="1" si="0"/>
        <v>23</v>
      </c>
      <c r="AM9" s="18" t="s">
        <v>42</v>
      </c>
      <c r="AN9" s="18" t="s">
        <v>305</v>
      </c>
      <c r="AO9" s="18" t="s">
        <v>42</v>
      </c>
      <c r="AP9" s="18" t="s">
        <v>42</v>
      </c>
      <c r="AQ9" s="18">
        <v>0</v>
      </c>
      <c r="AR9" s="18">
        <v>0</v>
      </c>
      <c r="AS9" s="18" t="s">
        <v>43</v>
      </c>
      <c r="AT9" s="18">
        <f t="shared" ca="1" si="18"/>
        <v>16</v>
      </c>
      <c r="AU9" s="18">
        <v>40</v>
      </c>
      <c r="AV9" s="18">
        <v>0</v>
      </c>
      <c r="AW9" s="71">
        <v>8</v>
      </c>
      <c r="AX9" s="71">
        <v>0</v>
      </c>
      <c r="AY9" s="71">
        <v>18</v>
      </c>
      <c r="AZ9" s="71">
        <v>0</v>
      </c>
      <c r="BA9" s="71">
        <f t="shared" si="1"/>
        <v>26</v>
      </c>
      <c r="BB9" s="71">
        <v>2</v>
      </c>
      <c r="BC9" s="72">
        <v>0</v>
      </c>
      <c r="BD9" s="72">
        <v>12</v>
      </c>
      <c r="BE9" s="72">
        <v>0</v>
      </c>
      <c r="BF9" s="72">
        <v>0</v>
      </c>
      <c r="BG9" s="72">
        <f t="shared" si="2"/>
        <v>12</v>
      </c>
      <c r="BH9" s="72">
        <v>0</v>
      </c>
      <c r="BI9" s="58">
        <v>7</v>
      </c>
      <c r="BJ9" s="58">
        <v>0</v>
      </c>
      <c r="BK9" s="58">
        <v>11</v>
      </c>
      <c r="BL9" s="58">
        <v>0</v>
      </c>
      <c r="BM9" s="58">
        <f t="shared" si="3"/>
        <v>18</v>
      </c>
      <c r="BN9" s="58">
        <v>0</v>
      </c>
      <c r="BO9" s="18">
        <v>10</v>
      </c>
      <c r="BP9" s="18">
        <v>0</v>
      </c>
      <c r="BQ9" s="18">
        <v>12</v>
      </c>
      <c r="BR9" s="18">
        <v>0</v>
      </c>
      <c r="BS9" s="69">
        <f t="shared" si="4"/>
        <v>22</v>
      </c>
      <c r="BT9" s="18">
        <v>0</v>
      </c>
      <c r="BU9" s="74">
        <v>3</v>
      </c>
      <c r="BV9" s="74">
        <v>0</v>
      </c>
      <c r="BW9" s="74">
        <v>5</v>
      </c>
      <c r="BX9" s="74">
        <v>0</v>
      </c>
      <c r="BY9" s="74">
        <f t="shared" si="5"/>
        <v>8</v>
      </c>
      <c r="BZ9" s="74">
        <v>0</v>
      </c>
      <c r="CA9" s="18">
        <v>0</v>
      </c>
      <c r="CB9" s="18">
        <v>8</v>
      </c>
      <c r="CC9" s="18">
        <v>0</v>
      </c>
      <c r="CD9" s="18">
        <v>0</v>
      </c>
      <c r="CE9" s="69">
        <f t="shared" si="6"/>
        <v>8</v>
      </c>
      <c r="CF9" s="18">
        <v>0</v>
      </c>
      <c r="CG9" s="29">
        <v>7</v>
      </c>
      <c r="CH9" s="29">
        <v>0</v>
      </c>
      <c r="CI9" s="29">
        <v>11</v>
      </c>
      <c r="CJ9" s="29">
        <v>0</v>
      </c>
      <c r="CK9" s="29">
        <f t="shared" si="19"/>
        <v>18</v>
      </c>
      <c r="CL9" s="29">
        <v>0</v>
      </c>
      <c r="CM9" s="18">
        <v>10</v>
      </c>
      <c r="CN9" s="18">
        <v>0</v>
      </c>
      <c r="CO9" s="18">
        <v>12</v>
      </c>
      <c r="CP9" s="18">
        <v>0</v>
      </c>
      <c r="CQ9" s="18">
        <f t="shared" si="7"/>
        <v>22</v>
      </c>
      <c r="CR9" s="18">
        <v>0</v>
      </c>
      <c r="CS9" s="57">
        <v>6</v>
      </c>
      <c r="CT9" s="57">
        <v>5</v>
      </c>
      <c r="CU9" s="57">
        <v>1</v>
      </c>
      <c r="CV9" s="57">
        <v>4</v>
      </c>
      <c r="CW9" s="57">
        <v>2</v>
      </c>
      <c r="CX9" s="57">
        <v>3</v>
      </c>
      <c r="CY9" s="57">
        <v>0</v>
      </c>
      <c r="CZ9" s="57">
        <v>7</v>
      </c>
      <c r="DA9" s="57">
        <v>0</v>
      </c>
      <c r="DB9" s="57">
        <v>6</v>
      </c>
      <c r="DC9" s="57">
        <v>3</v>
      </c>
      <c r="DD9" s="57">
        <v>0</v>
      </c>
      <c r="DE9" s="18" t="s">
        <v>390</v>
      </c>
      <c r="DF9" s="18">
        <f t="shared" si="20"/>
        <v>2</v>
      </c>
      <c r="DG9" s="63" t="s">
        <v>43</v>
      </c>
      <c r="DH9" s="64" t="s">
        <v>584</v>
      </c>
      <c r="DI9" s="68">
        <v>46</v>
      </c>
      <c r="DJ9" s="68">
        <v>31</v>
      </c>
      <c r="DK9" s="69" t="s">
        <v>43</v>
      </c>
      <c r="DL9" s="70" t="s">
        <v>578</v>
      </c>
      <c r="DM9" s="70" t="s">
        <v>579</v>
      </c>
      <c r="DN9" s="69">
        <v>1</v>
      </c>
      <c r="DO9" s="69">
        <f t="shared" ca="1" si="8"/>
        <v>7</v>
      </c>
      <c r="DP9" s="69">
        <v>1</v>
      </c>
      <c r="DQ9" s="69">
        <f t="shared" ca="1" si="9"/>
        <v>6</v>
      </c>
      <c r="DR9">
        <f t="shared" si="10"/>
        <v>74</v>
      </c>
      <c r="DS9">
        <f t="shared" ca="1" si="11"/>
        <v>37</v>
      </c>
      <c r="DT9">
        <f t="shared" ca="1" si="12"/>
        <v>37</v>
      </c>
      <c r="DU9">
        <f t="shared" si="13"/>
        <v>82</v>
      </c>
      <c r="DV9">
        <f t="shared" ca="1" si="14"/>
        <v>36</v>
      </c>
      <c r="DW9">
        <f t="shared" ca="1" si="15"/>
        <v>46</v>
      </c>
      <c r="DX9">
        <f t="shared" ca="1" si="16"/>
        <v>17</v>
      </c>
      <c r="DY9">
        <f t="shared" ca="1" si="17"/>
        <v>23</v>
      </c>
      <c r="DZ9">
        <f t="shared" ca="1" si="16"/>
        <v>17</v>
      </c>
      <c r="EA9">
        <f t="shared" ca="1" si="17"/>
        <v>23</v>
      </c>
    </row>
    <row r="10" spans="1:131" x14ac:dyDescent="0.2">
      <c r="A10" s="36" t="s">
        <v>312</v>
      </c>
      <c r="B10" s="36" t="s">
        <v>301</v>
      </c>
      <c r="C10" s="36" t="s">
        <v>302</v>
      </c>
      <c r="D10" s="36" t="s">
        <v>303</v>
      </c>
      <c r="E10" s="36">
        <v>107</v>
      </c>
      <c r="F10" s="36">
        <v>2</v>
      </c>
      <c r="G10" s="22">
        <v>1023621</v>
      </c>
      <c r="H10" s="56" t="s">
        <v>335</v>
      </c>
      <c r="I10" s="37">
        <v>10236210224</v>
      </c>
      <c r="J10" s="18">
        <v>3</v>
      </c>
      <c r="K10" s="18">
        <v>2020</v>
      </c>
      <c r="L10" s="18" t="s">
        <v>336</v>
      </c>
      <c r="M10" s="18" t="s">
        <v>38</v>
      </c>
      <c r="N10" s="18" t="s">
        <v>39</v>
      </c>
      <c r="O10" s="18" t="s">
        <v>40</v>
      </c>
      <c r="P10" s="18" t="s">
        <v>304</v>
      </c>
      <c r="Q10" s="18" t="s">
        <v>43</v>
      </c>
      <c r="R10" s="18" t="s">
        <v>43</v>
      </c>
      <c r="S10" s="18" t="s">
        <v>42</v>
      </c>
      <c r="T10" s="18" t="s">
        <v>42</v>
      </c>
      <c r="U10" s="29">
        <v>12</v>
      </c>
      <c r="V10" s="29">
        <v>67</v>
      </c>
      <c r="W10" s="29">
        <v>72</v>
      </c>
      <c r="X10" s="29">
        <v>13</v>
      </c>
      <c r="Y10" s="29">
        <v>12</v>
      </c>
      <c r="Z10" s="55">
        <v>25</v>
      </c>
      <c r="AA10" s="55">
        <v>0</v>
      </c>
      <c r="AB10" s="55">
        <v>0</v>
      </c>
      <c r="AC10" s="55">
        <v>25</v>
      </c>
      <c r="AD10" s="55">
        <v>0</v>
      </c>
      <c r="AE10" s="18" t="s">
        <v>43</v>
      </c>
      <c r="AF10" s="18" t="s">
        <v>43</v>
      </c>
      <c r="AG10" s="18" t="s">
        <v>198</v>
      </c>
      <c r="AH10" s="18" t="s">
        <v>42</v>
      </c>
      <c r="AI10" s="18" t="s">
        <v>43</v>
      </c>
      <c r="AJ10" s="18" t="s">
        <v>43</v>
      </c>
      <c r="AK10" s="18" t="s">
        <v>43</v>
      </c>
      <c r="AL10" s="18">
        <f t="shared" ca="1" si="0"/>
        <v>21</v>
      </c>
      <c r="AM10" s="18" t="s">
        <v>42</v>
      </c>
      <c r="AN10" s="18" t="s">
        <v>305</v>
      </c>
      <c r="AO10" s="18" t="s">
        <v>42</v>
      </c>
      <c r="AP10" s="18" t="s">
        <v>42</v>
      </c>
      <c r="AQ10" s="18">
        <v>0</v>
      </c>
      <c r="AR10" s="18">
        <v>0</v>
      </c>
      <c r="AS10" s="18" t="s">
        <v>43</v>
      </c>
      <c r="AT10" s="18">
        <f t="shared" ca="1" si="18"/>
        <v>16</v>
      </c>
      <c r="AU10" s="18">
        <v>40</v>
      </c>
      <c r="AV10" s="18">
        <v>0</v>
      </c>
      <c r="AW10" s="71">
        <v>0</v>
      </c>
      <c r="AX10" s="71">
        <v>0</v>
      </c>
      <c r="AY10" s="71">
        <v>22</v>
      </c>
      <c r="AZ10" s="71">
        <v>0</v>
      </c>
      <c r="BA10" s="71">
        <f t="shared" si="1"/>
        <v>22</v>
      </c>
      <c r="BB10" s="71">
        <v>0</v>
      </c>
      <c r="BC10" s="72">
        <v>0</v>
      </c>
      <c r="BD10" s="72">
        <v>18</v>
      </c>
      <c r="BE10" s="72">
        <v>0</v>
      </c>
      <c r="BF10" s="72">
        <v>0</v>
      </c>
      <c r="BG10" s="72">
        <f t="shared" si="2"/>
        <v>18</v>
      </c>
      <c r="BH10" s="72">
        <v>0</v>
      </c>
      <c r="BI10" s="58">
        <v>0</v>
      </c>
      <c r="BJ10" s="58">
        <v>0</v>
      </c>
      <c r="BK10" s="58">
        <v>20</v>
      </c>
      <c r="BL10" s="58">
        <v>0</v>
      </c>
      <c r="BM10" s="58">
        <f t="shared" si="3"/>
        <v>20</v>
      </c>
      <c r="BN10" s="58">
        <v>0</v>
      </c>
      <c r="BO10" s="18">
        <v>0</v>
      </c>
      <c r="BP10" s="18">
        <v>0</v>
      </c>
      <c r="BQ10" s="18">
        <v>20</v>
      </c>
      <c r="BR10" s="18">
        <v>0</v>
      </c>
      <c r="BS10" s="69">
        <f t="shared" si="4"/>
        <v>20</v>
      </c>
      <c r="BT10" s="18">
        <v>0</v>
      </c>
      <c r="BU10" s="74">
        <v>0</v>
      </c>
      <c r="BV10" s="74">
        <v>0</v>
      </c>
      <c r="BW10" s="74">
        <v>8</v>
      </c>
      <c r="BX10" s="74">
        <v>0</v>
      </c>
      <c r="BY10" s="74">
        <f t="shared" si="5"/>
        <v>8</v>
      </c>
      <c r="BZ10" s="74">
        <v>0</v>
      </c>
      <c r="CA10" s="18">
        <v>0</v>
      </c>
      <c r="CB10" s="18">
        <v>0</v>
      </c>
      <c r="CC10" s="18">
        <v>8</v>
      </c>
      <c r="CD10" s="18">
        <v>0</v>
      </c>
      <c r="CE10" s="69">
        <f t="shared" si="6"/>
        <v>8</v>
      </c>
      <c r="CF10" s="18">
        <v>0</v>
      </c>
      <c r="CG10" s="29">
        <v>0</v>
      </c>
      <c r="CH10" s="29">
        <v>0</v>
      </c>
      <c r="CI10" s="29">
        <v>20</v>
      </c>
      <c r="CJ10" s="29">
        <v>0</v>
      </c>
      <c r="CK10" s="29">
        <f t="shared" si="19"/>
        <v>20</v>
      </c>
      <c r="CL10" s="29">
        <v>0</v>
      </c>
      <c r="CM10" s="18">
        <v>0</v>
      </c>
      <c r="CN10" s="18">
        <v>0</v>
      </c>
      <c r="CO10" s="18">
        <v>20</v>
      </c>
      <c r="CP10" s="18">
        <v>0</v>
      </c>
      <c r="CQ10" s="18">
        <f t="shared" si="7"/>
        <v>20</v>
      </c>
      <c r="CR10" s="18">
        <v>0</v>
      </c>
      <c r="CS10" s="57">
        <v>2</v>
      </c>
      <c r="CT10" s="57">
        <v>1</v>
      </c>
      <c r="CU10" s="57">
        <v>5</v>
      </c>
      <c r="CV10" s="57">
        <v>7</v>
      </c>
      <c r="CW10" s="57">
        <v>2</v>
      </c>
      <c r="CX10" s="57">
        <v>0</v>
      </c>
      <c r="CY10" s="57">
        <v>0</v>
      </c>
      <c r="CZ10" s="57">
        <v>0</v>
      </c>
      <c r="DA10" s="57">
        <v>5</v>
      </c>
      <c r="DB10" s="57">
        <v>3</v>
      </c>
      <c r="DC10" s="57">
        <v>5</v>
      </c>
      <c r="DD10" s="57">
        <v>0</v>
      </c>
      <c r="DE10" s="18" t="s">
        <v>391</v>
      </c>
      <c r="DF10" s="18">
        <f t="shared" si="20"/>
        <v>2</v>
      </c>
      <c r="DG10" s="63" t="s">
        <v>43</v>
      </c>
      <c r="DH10" s="64" t="s">
        <v>584</v>
      </c>
      <c r="DI10" s="68">
        <v>44</v>
      </c>
      <c r="DJ10" s="68">
        <v>24</v>
      </c>
      <c r="DK10" s="69" t="s">
        <v>43</v>
      </c>
      <c r="DL10" s="70" t="s">
        <v>578</v>
      </c>
      <c r="DM10" s="70" t="s">
        <v>579</v>
      </c>
      <c r="DN10" s="69">
        <v>1</v>
      </c>
      <c r="DO10" s="69">
        <f t="shared" ca="1" si="8"/>
        <v>4</v>
      </c>
      <c r="DP10" s="69">
        <v>1</v>
      </c>
      <c r="DQ10" s="69">
        <f t="shared" ca="1" si="9"/>
        <v>7</v>
      </c>
      <c r="DR10">
        <f t="shared" si="10"/>
        <v>79</v>
      </c>
      <c r="DS10">
        <f t="shared" ca="1" si="11"/>
        <v>39</v>
      </c>
      <c r="DT10">
        <f t="shared" ca="1" si="12"/>
        <v>40</v>
      </c>
      <c r="DU10">
        <f t="shared" si="13"/>
        <v>72</v>
      </c>
      <c r="DV10">
        <f t="shared" ca="1" si="14"/>
        <v>30</v>
      </c>
      <c r="DW10">
        <f t="shared" ca="1" si="15"/>
        <v>42</v>
      </c>
      <c r="DX10">
        <f t="shared" ca="1" si="16"/>
        <v>16</v>
      </c>
      <c r="DY10">
        <f t="shared" ca="1" si="17"/>
        <v>24</v>
      </c>
      <c r="DZ10">
        <f t="shared" ca="1" si="16"/>
        <v>18</v>
      </c>
      <c r="EA10">
        <f t="shared" ca="1" si="17"/>
        <v>22</v>
      </c>
    </row>
    <row r="11" spans="1:131" x14ac:dyDescent="0.2">
      <c r="A11" s="36" t="s">
        <v>312</v>
      </c>
      <c r="B11" s="36" t="s">
        <v>301</v>
      </c>
      <c r="C11" s="36" t="s">
        <v>302</v>
      </c>
      <c r="D11" s="36" t="s">
        <v>303</v>
      </c>
      <c r="E11" s="36">
        <v>48</v>
      </c>
      <c r="F11" s="36">
        <v>2</v>
      </c>
      <c r="G11" s="18">
        <v>1023621</v>
      </c>
      <c r="H11" s="56" t="s">
        <v>331</v>
      </c>
      <c r="I11" s="37">
        <v>10236210221</v>
      </c>
      <c r="J11" s="18">
        <v>3</v>
      </c>
      <c r="K11" s="18">
        <v>2020</v>
      </c>
      <c r="L11" s="18" t="s">
        <v>332</v>
      </c>
      <c r="M11" s="18" t="s">
        <v>38</v>
      </c>
      <c r="N11" s="18" t="s">
        <v>39</v>
      </c>
      <c r="O11" s="18" t="s">
        <v>40</v>
      </c>
      <c r="P11" s="18" t="s">
        <v>304</v>
      </c>
      <c r="Q11" s="18" t="s">
        <v>43</v>
      </c>
      <c r="R11" s="18" t="s">
        <v>42</v>
      </c>
      <c r="S11" s="18" t="s">
        <v>42</v>
      </c>
      <c r="T11" s="18" t="s">
        <v>42</v>
      </c>
      <c r="U11" s="29">
        <v>10</v>
      </c>
      <c r="V11" s="29">
        <v>56</v>
      </c>
      <c r="W11" s="29">
        <v>69</v>
      </c>
      <c r="X11" s="29">
        <v>11</v>
      </c>
      <c r="Y11" s="29">
        <v>10</v>
      </c>
      <c r="Z11" s="55">
        <v>25</v>
      </c>
      <c r="AA11" s="55">
        <v>0</v>
      </c>
      <c r="AB11" s="55">
        <v>0</v>
      </c>
      <c r="AC11" s="55">
        <v>25</v>
      </c>
      <c r="AD11" s="55">
        <v>0</v>
      </c>
      <c r="AE11" s="18" t="s">
        <v>43</v>
      </c>
      <c r="AF11" s="18" t="s">
        <v>43</v>
      </c>
      <c r="AG11" s="18" t="s">
        <v>198</v>
      </c>
      <c r="AH11" s="18" t="s">
        <v>42</v>
      </c>
      <c r="AI11" s="18" t="s">
        <v>43</v>
      </c>
      <c r="AJ11" s="18" t="s">
        <v>43</v>
      </c>
      <c r="AK11" s="18" t="s">
        <v>43</v>
      </c>
      <c r="AL11" s="18">
        <f t="shared" ca="1" si="0"/>
        <v>20</v>
      </c>
      <c r="AM11" s="18" t="s">
        <v>43</v>
      </c>
      <c r="AN11" s="18" t="s">
        <v>305</v>
      </c>
      <c r="AO11" s="18" t="s">
        <v>42</v>
      </c>
      <c r="AP11" s="18" t="s">
        <v>42</v>
      </c>
      <c r="AQ11" s="18">
        <v>0</v>
      </c>
      <c r="AR11" s="18">
        <v>0</v>
      </c>
      <c r="AS11" s="18" t="s">
        <v>43</v>
      </c>
      <c r="AT11" s="18">
        <f t="shared" ca="1" si="18"/>
        <v>19</v>
      </c>
      <c r="AU11" s="18">
        <v>40</v>
      </c>
      <c r="AV11" s="18">
        <v>0</v>
      </c>
      <c r="AW11" s="71">
        <v>7</v>
      </c>
      <c r="AX11" s="71">
        <v>0</v>
      </c>
      <c r="AY11" s="71">
        <v>12</v>
      </c>
      <c r="AZ11" s="71">
        <v>0</v>
      </c>
      <c r="BA11" s="71">
        <f t="shared" si="1"/>
        <v>19</v>
      </c>
      <c r="BB11" s="71">
        <v>0</v>
      </c>
      <c r="BC11" s="72">
        <v>13</v>
      </c>
      <c r="BD11" s="72">
        <v>0</v>
      </c>
      <c r="BE11" s="72">
        <v>8</v>
      </c>
      <c r="BF11" s="72">
        <v>0</v>
      </c>
      <c r="BG11" s="72">
        <f t="shared" si="2"/>
        <v>21</v>
      </c>
      <c r="BH11" s="72">
        <v>0</v>
      </c>
      <c r="BI11" s="58">
        <v>10</v>
      </c>
      <c r="BJ11" s="58">
        <v>0</v>
      </c>
      <c r="BK11" s="58">
        <v>6</v>
      </c>
      <c r="BL11" s="58">
        <v>0</v>
      </c>
      <c r="BM11" s="58">
        <f t="shared" si="3"/>
        <v>16</v>
      </c>
      <c r="BN11" s="58">
        <v>0</v>
      </c>
      <c r="BO11" s="18">
        <v>17</v>
      </c>
      <c r="BP11" s="18">
        <v>0</v>
      </c>
      <c r="BQ11" s="18">
        <v>7</v>
      </c>
      <c r="BR11" s="18">
        <v>0</v>
      </c>
      <c r="BS11" s="69">
        <f t="shared" si="4"/>
        <v>24</v>
      </c>
      <c r="BT11" s="18">
        <v>0</v>
      </c>
      <c r="BU11" s="74">
        <v>5</v>
      </c>
      <c r="BV11" s="74">
        <v>0</v>
      </c>
      <c r="BW11" s="74">
        <v>3</v>
      </c>
      <c r="BX11" s="74">
        <v>0</v>
      </c>
      <c r="BY11" s="74">
        <f t="shared" si="5"/>
        <v>8</v>
      </c>
      <c r="BZ11" s="74">
        <v>0</v>
      </c>
      <c r="CA11" s="18">
        <v>1</v>
      </c>
      <c r="CB11" s="18">
        <v>0</v>
      </c>
      <c r="CC11" s="18">
        <v>7</v>
      </c>
      <c r="CD11" s="18">
        <v>0</v>
      </c>
      <c r="CE11" s="69">
        <f t="shared" si="6"/>
        <v>8</v>
      </c>
      <c r="CF11" s="18">
        <v>0</v>
      </c>
      <c r="CG11" s="29">
        <v>10</v>
      </c>
      <c r="CH11" s="29">
        <v>0</v>
      </c>
      <c r="CI11" s="29">
        <v>6</v>
      </c>
      <c r="CJ11" s="29">
        <v>0</v>
      </c>
      <c r="CK11" s="29">
        <f t="shared" si="19"/>
        <v>16</v>
      </c>
      <c r="CL11" s="29">
        <v>0</v>
      </c>
      <c r="CM11" s="18">
        <v>17</v>
      </c>
      <c r="CN11" s="18">
        <v>0</v>
      </c>
      <c r="CO11" s="18">
        <v>7</v>
      </c>
      <c r="CP11" s="18">
        <v>0</v>
      </c>
      <c r="CQ11" s="18">
        <f t="shared" si="7"/>
        <v>24</v>
      </c>
      <c r="CR11" s="18">
        <v>0</v>
      </c>
      <c r="CS11" s="57">
        <v>2</v>
      </c>
      <c r="CT11" s="57">
        <v>5</v>
      </c>
      <c r="CU11" s="57">
        <v>0</v>
      </c>
      <c r="CV11" s="57">
        <v>3</v>
      </c>
      <c r="CW11" s="57">
        <v>7</v>
      </c>
      <c r="CX11" s="57">
        <v>0</v>
      </c>
      <c r="CY11" s="57">
        <v>0</v>
      </c>
      <c r="CZ11" s="57">
        <v>5</v>
      </c>
      <c r="DA11" s="57">
        <v>2</v>
      </c>
      <c r="DB11" s="57">
        <v>4</v>
      </c>
      <c r="DC11" s="57">
        <v>2</v>
      </c>
      <c r="DD11" s="57">
        <v>1</v>
      </c>
      <c r="DE11" s="18" t="s">
        <v>392</v>
      </c>
      <c r="DF11" s="18">
        <f t="shared" si="20"/>
        <v>2</v>
      </c>
      <c r="DG11" s="63" t="s">
        <v>43</v>
      </c>
      <c r="DH11" s="64" t="s">
        <v>584</v>
      </c>
      <c r="DI11" s="68">
        <v>49</v>
      </c>
      <c r="DJ11" s="68">
        <v>31</v>
      </c>
      <c r="DK11" s="69" t="s">
        <v>43</v>
      </c>
      <c r="DL11" s="70" t="s">
        <v>578</v>
      </c>
      <c r="DM11" s="70" t="s">
        <v>579</v>
      </c>
      <c r="DN11" s="69">
        <v>1</v>
      </c>
      <c r="DO11" s="69">
        <f t="shared" ca="1" si="8"/>
        <v>7</v>
      </c>
      <c r="DP11" s="69">
        <v>1</v>
      </c>
      <c r="DQ11" s="69">
        <f t="shared" ca="1" si="9"/>
        <v>7</v>
      </c>
      <c r="DR11">
        <f t="shared" si="10"/>
        <v>66</v>
      </c>
      <c r="DS11">
        <f t="shared" ca="1" si="11"/>
        <v>28</v>
      </c>
      <c r="DT11">
        <f t="shared" ca="1" si="12"/>
        <v>38</v>
      </c>
      <c r="DU11">
        <f t="shared" si="13"/>
        <v>69</v>
      </c>
      <c r="DV11">
        <f t="shared" ca="1" si="14"/>
        <v>32</v>
      </c>
      <c r="DW11">
        <f t="shared" ca="1" si="15"/>
        <v>37</v>
      </c>
      <c r="DX11">
        <f t="shared" ca="1" si="16"/>
        <v>18</v>
      </c>
      <c r="DY11">
        <f t="shared" ca="1" si="17"/>
        <v>22</v>
      </c>
      <c r="DZ11">
        <f t="shared" ca="1" si="16"/>
        <v>19</v>
      </c>
      <c r="EA11">
        <f t="shared" ca="1" si="17"/>
        <v>21</v>
      </c>
    </row>
    <row r="12" spans="1:131" x14ac:dyDescent="0.2">
      <c r="A12" s="36" t="s">
        <v>312</v>
      </c>
      <c r="B12" s="36" t="s">
        <v>301</v>
      </c>
      <c r="C12" s="36" t="s">
        <v>302</v>
      </c>
      <c r="D12" s="84" t="s">
        <v>303</v>
      </c>
      <c r="E12" s="36">
        <v>109</v>
      </c>
      <c r="F12" s="36">
        <v>2</v>
      </c>
      <c r="G12" s="22">
        <v>1023621</v>
      </c>
      <c r="H12" s="56" t="s">
        <v>339</v>
      </c>
      <c r="I12" s="37">
        <v>10236210334</v>
      </c>
      <c r="J12" s="18">
        <v>3</v>
      </c>
      <c r="K12" s="18">
        <v>2020</v>
      </c>
      <c r="L12" s="18" t="s">
        <v>340</v>
      </c>
      <c r="M12" s="18" t="s">
        <v>38</v>
      </c>
      <c r="N12" s="18" t="s">
        <v>39</v>
      </c>
      <c r="O12" s="18" t="s">
        <v>40</v>
      </c>
      <c r="P12" s="18" t="s">
        <v>304</v>
      </c>
      <c r="Q12" s="18" t="s">
        <v>42</v>
      </c>
      <c r="R12" s="18" t="s">
        <v>42</v>
      </c>
      <c r="S12" s="18" t="s">
        <v>42</v>
      </c>
      <c r="T12" s="18" t="s">
        <v>42</v>
      </c>
      <c r="U12" s="29">
        <v>13</v>
      </c>
      <c r="V12" s="29">
        <v>66</v>
      </c>
      <c r="W12" s="29">
        <v>88</v>
      </c>
      <c r="X12" s="29">
        <v>11</v>
      </c>
      <c r="Y12" s="29">
        <v>13</v>
      </c>
      <c r="Z12" s="55">
        <v>25</v>
      </c>
      <c r="AA12" s="55">
        <v>0</v>
      </c>
      <c r="AB12" s="55">
        <v>0</v>
      </c>
      <c r="AC12" s="55">
        <v>25</v>
      </c>
      <c r="AD12" s="55">
        <v>0</v>
      </c>
      <c r="AE12" s="18" t="s">
        <v>42</v>
      </c>
      <c r="AF12" s="18" t="s">
        <v>42</v>
      </c>
      <c r="AG12" s="18" t="s">
        <v>198</v>
      </c>
      <c r="AH12" s="18" t="s">
        <v>42</v>
      </c>
      <c r="AI12" s="18" t="s">
        <v>43</v>
      </c>
      <c r="AJ12" s="18" t="s">
        <v>43</v>
      </c>
      <c r="AK12" s="18" t="s">
        <v>43</v>
      </c>
      <c r="AL12" s="18">
        <f t="shared" ca="1" si="0"/>
        <v>17</v>
      </c>
      <c r="AM12" s="18" t="s">
        <v>42</v>
      </c>
      <c r="AN12" s="18" t="s">
        <v>305</v>
      </c>
      <c r="AO12" s="18" t="s">
        <v>42</v>
      </c>
      <c r="AP12" s="18" t="s">
        <v>42</v>
      </c>
      <c r="AQ12" s="18">
        <v>0</v>
      </c>
      <c r="AR12" s="18">
        <v>0</v>
      </c>
      <c r="AS12" s="18" t="s">
        <v>43</v>
      </c>
      <c r="AT12" s="18">
        <f t="shared" ca="1" si="18"/>
        <v>11</v>
      </c>
      <c r="AU12" s="18">
        <v>40</v>
      </c>
      <c r="AV12" s="18">
        <v>0</v>
      </c>
      <c r="AW12" s="71">
        <v>16</v>
      </c>
      <c r="AX12" s="71">
        <v>2</v>
      </c>
      <c r="AY12" s="71">
        <v>2</v>
      </c>
      <c r="AZ12" s="71">
        <v>0</v>
      </c>
      <c r="BA12" s="71">
        <f t="shared" si="1"/>
        <v>20</v>
      </c>
      <c r="BB12" s="71">
        <v>0</v>
      </c>
      <c r="BC12" s="72">
        <v>9</v>
      </c>
      <c r="BD12" s="72">
        <v>2</v>
      </c>
      <c r="BE12" s="72">
        <v>9</v>
      </c>
      <c r="BF12" s="72">
        <v>0</v>
      </c>
      <c r="BG12" s="72">
        <f t="shared" si="2"/>
        <v>20</v>
      </c>
      <c r="BH12" s="72">
        <v>0</v>
      </c>
      <c r="BI12" s="58">
        <v>16</v>
      </c>
      <c r="BJ12" s="58">
        <v>0</v>
      </c>
      <c r="BK12" s="58">
        <v>2</v>
      </c>
      <c r="BL12" s="58">
        <v>1</v>
      </c>
      <c r="BM12" s="58">
        <f t="shared" si="3"/>
        <v>19</v>
      </c>
      <c r="BN12" s="58">
        <v>0</v>
      </c>
      <c r="BO12" s="18">
        <v>15</v>
      </c>
      <c r="BP12" s="18">
        <v>0</v>
      </c>
      <c r="BQ12" s="18">
        <v>5</v>
      </c>
      <c r="BR12" s="18">
        <v>0</v>
      </c>
      <c r="BS12" s="69">
        <f t="shared" si="4"/>
        <v>20</v>
      </c>
      <c r="BT12" s="18">
        <v>0</v>
      </c>
      <c r="BU12" s="74">
        <v>4</v>
      </c>
      <c r="BV12" s="74">
        <v>0</v>
      </c>
      <c r="BW12" s="74">
        <v>0</v>
      </c>
      <c r="BX12" s="74">
        <v>4</v>
      </c>
      <c r="BY12" s="74">
        <f t="shared" si="5"/>
        <v>8</v>
      </c>
      <c r="BZ12" s="74">
        <v>0</v>
      </c>
      <c r="CA12" s="18">
        <v>5</v>
      </c>
      <c r="CB12" s="18">
        <v>0</v>
      </c>
      <c r="CC12" s="18">
        <v>0</v>
      </c>
      <c r="CD12" s="18">
        <v>3</v>
      </c>
      <c r="CE12" s="69">
        <f t="shared" si="6"/>
        <v>8</v>
      </c>
      <c r="CF12" s="18">
        <v>0</v>
      </c>
      <c r="CG12" s="29">
        <v>16</v>
      </c>
      <c r="CH12" s="29">
        <v>0</v>
      </c>
      <c r="CI12" s="29">
        <v>2</v>
      </c>
      <c r="CJ12" s="29">
        <v>2</v>
      </c>
      <c r="CK12" s="29">
        <f t="shared" si="19"/>
        <v>20</v>
      </c>
      <c r="CL12" s="29">
        <v>0</v>
      </c>
      <c r="CM12" s="18">
        <v>15</v>
      </c>
      <c r="CN12" s="18">
        <v>0</v>
      </c>
      <c r="CO12" s="18">
        <v>0</v>
      </c>
      <c r="CP12" s="18">
        <v>5</v>
      </c>
      <c r="CQ12" s="18">
        <f t="shared" si="7"/>
        <v>20</v>
      </c>
      <c r="CR12" s="18">
        <v>0</v>
      </c>
      <c r="CS12" s="57">
        <v>3</v>
      </c>
      <c r="CT12" s="57">
        <v>5</v>
      </c>
      <c r="CU12" s="57">
        <v>1</v>
      </c>
      <c r="CV12" s="57">
        <v>7</v>
      </c>
      <c r="CW12" s="57">
        <v>2</v>
      </c>
      <c r="CX12" s="57">
        <v>0</v>
      </c>
      <c r="CY12" s="57">
        <v>0</v>
      </c>
      <c r="CZ12" s="57">
        <v>6</v>
      </c>
      <c r="DA12" s="57">
        <v>1</v>
      </c>
      <c r="DB12" s="57">
        <v>4</v>
      </c>
      <c r="DC12" s="57">
        <v>2</v>
      </c>
      <c r="DD12" s="57">
        <v>0</v>
      </c>
      <c r="DE12" s="18" t="s">
        <v>412</v>
      </c>
      <c r="DF12" s="18">
        <f t="shared" si="20"/>
        <v>2</v>
      </c>
      <c r="DG12" s="63" t="s">
        <v>43</v>
      </c>
      <c r="DH12" s="64" t="s">
        <v>583</v>
      </c>
      <c r="DI12" s="68">
        <v>43</v>
      </c>
      <c r="DJ12" s="68">
        <v>21</v>
      </c>
      <c r="DK12" s="69" t="s">
        <v>43</v>
      </c>
      <c r="DL12" s="70" t="s">
        <v>578</v>
      </c>
      <c r="DM12" s="70" t="s">
        <v>579</v>
      </c>
      <c r="DN12" s="69">
        <v>1</v>
      </c>
      <c r="DO12" s="69">
        <f t="shared" ca="1" si="8"/>
        <v>7</v>
      </c>
      <c r="DP12" s="69">
        <v>1</v>
      </c>
      <c r="DQ12" s="69">
        <f t="shared" ca="1" si="9"/>
        <v>8</v>
      </c>
      <c r="DR12">
        <f t="shared" si="10"/>
        <v>79</v>
      </c>
      <c r="DS12">
        <f t="shared" ca="1" si="11"/>
        <v>36</v>
      </c>
      <c r="DT12">
        <f t="shared" ca="1" si="12"/>
        <v>43</v>
      </c>
      <c r="DU12">
        <f t="shared" si="13"/>
        <v>88</v>
      </c>
      <c r="DV12">
        <f t="shared" ca="1" si="14"/>
        <v>44</v>
      </c>
      <c r="DW12">
        <f t="shared" ca="1" si="15"/>
        <v>44</v>
      </c>
      <c r="DX12">
        <f t="shared" ca="1" si="16"/>
        <v>17</v>
      </c>
      <c r="DY12">
        <f t="shared" ca="1" si="17"/>
        <v>23</v>
      </c>
      <c r="DZ12">
        <f t="shared" ca="1" si="16"/>
        <v>18</v>
      </c>
      <c r="EA12">
        <f t="shared" ca="1" si="17"/>
        <v>22</v>
      </c>
    </row>
    <row r="13" spans="1:131" x14ac:dyDescent="0.2">
      <c r="A13" s="36" t="s">
        <v>312</v>
      </c>
      <c r="B13" s="36" t="s">
        <v>301</v>
      </c>
      <c r="C13" s="36" t="s">
        <v>302</v>
      </c>
      <c r="D13" s="36" t="s">
        <v>303</v>
      </c>
      <c r="E13" s="36">
        <v>38</v>
      </c>
      <c r="F13" s="36">
        <v>2</v>
      </c>
      <c r="G13" s="22">
        <v>1023621</v>
      </c>
      <c r="H13" s="56" t="s">
        <v>323</v>
      </c>
      <c r="I13" s="37">
        <v>10236210211</v>
      </c>
      <c r="J13" s="18">
        <v>3</v>
      </c>
      <c r="K13" s="18">
        <v>2020</v>
      </c>
      <c r="L13" s="18" t="s">
        <v>324</v>
      </c>
      <c r="M13" s="18" t="s">
        <v>38</v>
      </c>
      <c r="N13" s="18" t="s">
        <v>39</v>
      </c>
      <c r="O13" s="18" t="s">
        <v>40</v>
      </c>
      <c r="P13" s="18" t="s">
        <v>304</v>
      </c>
      <c r="Q13" s="18" t="s">
        <v>42</v>
      </c>
      <c r="R13" s="18" t="s">
        <v>42</v>
      </c>
      <c r="S13" s="18" t="s">
        <v>42</v>
      </c>
      <c r="T13" s="18" t="s">
        <v>42</v>
      </c>
      <c r="U13" s="29">
        <v>11</v>
      </c>
      <c r="V13" s="29">
        <v>60</v>
      </c>
      <c r="W13" s="29">
        <v>85</v>
      </c>
      <c r="X13" s="29">
        <v>10</v>
      </c>
      <c r="Y13" s="29">
        <v>11</v>
      </c>
      <c r="Z13" s="55">
        <v>25</v>
      </c>
      <c r="AA13" s="55">
        <v>0</v>
      </c>
      <c r="AB13" s="55">
        <v>0</v>
      </c>
      <c r="AC13" s="55">
        <v>25</v>
      </c>
      <c r="AD13" s="55">
        <v>0</v>
      </c>
      <c r="AE13" s="18" t="s">
        <v>42</v>
      </c>
      <c r="AF13" s="18" t="s">
        <v>42</v>
      </c>
      <c r="AG13" s="18" t="s">
        <v>198</v>
      </c>
      <c r="AH13" s="18" t="s">
        <v>42</v>
      </c>
      <c r="AI13" s="18" t="s">
        <v>43</v>
      </c>
      <c r="AJ13" s="18" t="s">
        <v>43</v>
      </c>
      <c r="AK13" s="18" t="s">
        <v>43</v>
      </c>
      <c r="AL13" s="18">
        <f t="shared" ca="1" si="0"/>
        <v>22</v>
      </c>
      <c r="AM13" s="18" t="s">
        <v>42</v>
      </c>
      <c r="AN13" s="18" t="s">
        <v>305</v>
      </c>
      <c r="AO13" s="18" t="s">
        <v>42</v>
      </c>
      <c r="AP13" s="18" t="s">
        <v>42</v>
      </c>
      <c r="AQ13" s="18">
        <v>0</v>
      </c>
      <c r="AR13" s="18">
        <v>0</v>
      </c>
      <c r="AS13" s="18" t="s">
        <v>43</v>
      </c>
      <c r="AT13" s="18">
        <f t="shared" ca="1" si="18"/>
        <v>20</v>
      </c>
      <c r="AU13" s="18">
        <v>40</v>
      </c>
      <c r="AV13" s="18">
        <v>0</v>
      </c>
      <c r="AW13" s="71">
        <v>9</v>
      </c>
      <c r="AX13" s="71">
        <v>0</v>
      </c>
      <c r="AY13" s="71">
        <v>10</v>
      </c>
      <c r="AZ13" s="71">
        <v>0</v>
      </c>
      <c r="BA13" s="71">
        <f t="shared" si="1"/>
        <v>19</v>
      </c>
      <c r="BB13" s="71">
        <v>0</v>
      </c>
      <c r="BC13" s="72">
        <v>2</v>
      </c>
      <c r="BD13" s="72">
        <v>0</v>
      </c>
      <c r="BE13" s="72">
        <v>19</v>
      </c>
      <c r="BF13" s="72">
        <v>0</v>
      </c>
      <c r="BG13" s="72">
        <f t="shared" si="2"/>
        <v>21</v>
      </c>
      <c r="BH13" s="72">
        <v>0</v>
      </c>
      <c r="BI13" s="58">
        <v>5</v>
      </c>
      <c r="BJ13" s="58">
        <v>0</v>
      </c>
      <c r="BK13" s="58">
        <v>15</v>
      </c>
      <c r="BL13" s="58">
        <v>0</v>
      </c>
      <c r="BM13" s="58">
        <f t="shared" si="3"/>
        <v>20</v>
      </c>
      <c r="BN13" s="58">
        <v>0</v>
      </c>
      <c r="BO13" s="18">
        <v>4</v>
      </c>
      <c r="BP13" s="18">
        <v>0</v>
      </c>
      <c r="BQ13" s="18">
        <v>16</v>
      </c>
      <c r="BR13" s="18">
        <v>0</v>
      </c>
      <c r="BS13" s="69">
        <f t="shared" si="4"/>
        <v>20</v>
      </c>
      <c r="BT13" s="18">
        <v>0</v>
      </c>
      <c r="BU13" s="74">
        <v>5</v>
      </c>
      <c r="BV13" s="74">
        <v>0</v>
      </c>
      <c r="BW13" s="74">
        <v>3</v>
      </c>
      <c r="BX13" s="74">
        <v>0</v>
      </c>
      <c r="BY13" s="74">
        <f t="shared" si="5"/>
        <v>8</v>
      </c>
      <c r="BZ13" s="74">
        <v>0</v>
      </c>
      <c r="CA13" s="18">
        <v>4</v>
      </c>
      <c r="CB13" s="18">
        <v>0</v>
      </c>
      <c r="CC13" s="18">
        <v>4</v>
      </c>
      <c r="CD13" s="18">
        <v>0</v>
      </c>
      <c r="CE13" s="69">
        <f t="shared" si="6"/>
        <v>8</v>
      </c>
      <c r="CF13" s="18">
        <v>0</v>
      </c>
      <c r="CG13" s="29">
        <v>5</v>
      </c>
      <c r="CH13" s="29">
        <v>0</v>
      </c>
      <c r="CI13" s="29">
        <v>15</v>
      </c>
      <c r="CJ13" s="29">
        <v>0</v>
      </c>
      <c r="CK13" s="29">
        <f t="shared" si="19"/>
        <v>20</v>
      </c>
      <c r="CL13" s="29">
        <v>0</v>
      </c>
      <c r="CM13" s="18">
        <v>4</v>
      </c>
      <c r="CN13" s="18">
        <v>0</v>
      </c>
      <c r="CO13" s="18">
        <v>16</v>
      </c>
      <c r="CP13" s="18">
        <v>0</v>
      </c>
      <c r="CQ13" s="18">
        <f t="shared" si="7"/>
        <v>20</v>
      </c>
      <c r="CR13" s="18">
        <v>0</v>
      </c>
      <c r="CS13" s="57">
        <v>6</v>
      </c>
      <c r="CT13" s="57">
        <v>9</v>
      </c>
      <c r="CU13" s="57">
        <v>1</v>
      </c>
      <c r="CV13" s="57">
        <v>3</v>
      </c>
      <c r="CW13" s="57">
        <v>2</v>
      </c>
      <c r="CX13" s="57">
        <v>0</v>
      </c>
      <c r="CY13" s="57">
        <v>7</v>
      </c>
      <c r="CZ13" s="57">
        <v>8</v>
      </c>
      <c r="DA13" s="57">
        <v>0</v>
      </c>
      <c r="DB13" s="57">
        <v>0</v>
      </c>
      <c r="DC13" s="57">
        <v>3</v>
      </c>
      <c r="DD13" s="57">
        <v>1</v>
      </c>
      <c r="DE13" s="18" t="s">
        <v>393</v>
      </c>
      <c r="DF13" s="18">
        <f t="shared" si="20"/>
        <v>2</v>
      </c>
      <c r="DG13" s="63" t="s">
        <v>43</v>
      </c>
      <c r="DH13" s="64" t="s">
        <v>586</v>
      </c>
      <c r="DI13" s="68">
        <v>42</v>
      </c>
      <c r="DJ13" s="68">
        <v>31</v>
      </c>
      <c r="DK13" s="69" t="s">
        <v>43</v>
      </c>
      <c r="DL13" s="70" t="s">
        <v>578</v>
      </c>
      <c r="DM13" s="70" t="s">
        <v>579</v>
      </c>
      <c r="DN13" s="69">
        <v>1</v>
      </c>
      <c r="DO13" s="69">
        <f t="shared" ca="1" si="8"/>
        <v>7</v>
      </c>
      <c r="DP13" s="69">
        <v>1</v>
      </c>
      <c r="DQ13" s="69">
        <f t="shared" ca="1" si="9"/>
        <v>6</v>
      </c>
      <c r="DR13">
        <f t="shared" si="10"/>
        <v>71</v>
      </c>
      <c r="DS13">
        <f t="shared" ca="1" si="11"/>
        <v>29</v>
      </c>
      <c r="DT13">
        <f t="shared" ca="1" si="12"/>
        <v>42</v>
      </c>
      <c r="DU13">
        <f t="shared" si="13"/>
        <v>85</v>
      </c>
      <c r="DV13">
        <f t="shared" ca="1" si="14"/>
        <v>37</v>
      </c>
      <c r="DW13">
        <f t="shared" ca="1" si="15"/>
        <v>48</v>
      </c>
      <c r="DX13">
        <f t="shared" ca="1" si="16"/>
        <v>20</v>
      </c>
      <c r="DY13">
        <f t="shared" ca="1" si="17"/>
        <v>20</v>
      </c>
      <c r="DZ13">
        <f t="shared" ca="1" si="16"/>
        <v>18</v>
      </c>
      <c r="EA13">
        <f t="shared" ca="1" si="17"/>
        <v>22</v>
      </c>
    </row>
    <row r="14" spans="1:131" x14ac:dyDescent="0.2">
      <c r="A14" s="36" t="s">
        <v>312</v>
      </c>
      <c r="B14" s="36" t="s">
        <v>301</v>
      </c>
      <c r="C14" s="36" t="s">
        <v>302</v>
      </c>
      <c r="D14" s="36" t="s">
        <v>303</v>
      </c>
      <c r="E14" s="36">
        <v>36</v>
      </c>
      <c r="F14" s="36">
        <v>2</v>
      </c>
      <c r="G14" s="22">
        <v>1023621</v>
      </c>
      <c r="H14" s="56" t="s">
        <v>319</v>
      </c>
      <c r="I14" s="37">
        <v>10236210209</v>
      </c>
      <c r="J14" s="18">
        <v>3</v>
      </c>
      <c r="K14" s="18">
        <v>2020</v>
      </c>
      <c r="L14" s="18" t="s">
        <v>320</v>
      </c>
      <c r="M14" s="18" t="s">
        <v>38</v>
      </c>
      <c r="N14" s="18" t="s">
        <v>39</v>
      </c>
      <c r="O14" s="18" t="s">
        <v>40</v>
      </c>
      <c r="P14" s="18" t="s">
        <v>304</v>
      </c>
      <c r="Q14" s="18" t="s">
        <v>42</v>
      </c>
      <c r="R14" s="18" t="s">
        <v>42</v>
      </c>
      <c r="S14" s="18" t="s">
        <v>42</v>
      </c>
      <c r="T14" s="18" t="s">
        <v>42</v>
      </c>
      <c r="U14" s="29">
        <v>12</v>
      </c>
      <c r="V14" s="29">
        <v>57</v>
      </c>
      <c r="W14" s="29">
        <v>98</v>
      </c>
      <c r="X14" s="29">
        <v>11</v>
      </c>
      <c r="Y14" s="29">
        <v>12</v>
      </c>
      <c r="Z14" s="55">
        <v>25</v>
      </c>
      <c r="AA14" s="55">
        <v>0</v>
      </c>
      <c r="AB14" s="55">
        <v>0</v>
      </c>
      <c r="AC14" s="55">
        <v>25</v>
      </c>
      <c r="AD14" s="55">
        <v>0</v>
      </c>
      <c r="AE14" s="18" t="s">
        <v>42</v>
      </c>
      <c r="AF14" s="18" t="s">
        <v>42</v>
      </c>
      <c r="AG14" s="18" t="s">
        <v>198</v>
      </c>
      <c r="AH14" s="18" t="s">
        <v>42</v>
      </c>
      <c r="AI14" s="18" t="s">
        <v>43</v>
      </c>
      <c r="AJ14" s="18" t="s">
        <v>43</v>
      </c>
      <c r="AK14" s="18" t="s">
        <v>43</v>
      </c>
      <c r="AL14" s="18">
        <f t="shared" ca="1" si="0"/>
        <v>16</v>
      </c>
      <c r="AM14" s="18" t="s">
        <v>42</v>
      </c>
      <c r="AN14" s="18" t="s">
        <v>305</v>
      </c>
      <c r="AO14" s="18" t="s">
        <v>42</v>
      </c>
      <c r="AP14" s="18" t="s">
        <v>42</v>
      </c>
      <c r="AQ14" s="18">
        <v>0</v>
      </c>
      <c r="AR14" s="18">
        <v>0</v>
      </c>
      <c r="AS14" s="18" t="s">
        <v>43</v>
      </c>
      <c r="AT14" s="18">
        <f t="shared" ca="1" si="18"/>
        <v>11</v>
      </c>
      <c r="AU14" s="18">
        <v>40</v>
      </c>
      <c r="AV14" s="18">
        <v>0</v>
      </c>
      <c r="AW14" s="71">
        <v>0</v>
      </c>
      <c r="AX14" s="71">
        <v>0</v>
      </c>
      <c r="AY14" s="71">
        <v>15</v>
      </c>
      <c r="AZ14" s="71">
        <v>5</v>
      </c>
      <c r="BA14" s="71">
        <f t="shared" si="1"/>
        <v>20</v>
      </c>
      <c r="BB14" s="71">
        <v>0</v>
      </c>
      <c r="BC14" s="72">
        <v>1</v>
      </c>
      <c r="BD14" s="72">
        <v>1</v>
      </c>
      <c r="BE14" s="72">
        <v>14</v>
      </c>
      <c r="BF14" s="72">
        <v>4</v>
      </c>
      <c r="BG14" s="72">
        <f t="shared" si="2"/>
        <v>20</v>
      </c>
      <c r="BH14" s="72">
        <v>0</v>
      </c>
      <c r="BI14" s="58">
        <v>2</v>
      </c>
      <c r="BJ14" s="58">
        <v>0</v>
      </c>
      <c r="BK14" s="58">
        <v>13</v>
      </c>
      <c r="BL14" s="58">
        <v>5</v>
      </c>
      <c r="BM14" s="58">
        <f t="shared" si="3"/>
        <v>20</v>
      </c>
      <c r="BN14" s="58">
        <v>0</v>
      </c>
      <c r="BO14" s="18">
        <v>2</v>
      </c>
      <c r="BP14" s="18">
        <v>2</v>
      </c>
      <c r="BQ14" s="18">
        <v>11</v>
      </c>
      <c r="BR14" s="18">
        <v>5</v>
      </c>
      <c r="BS14" s="69">
        <f t="shared" si="4"/>
        <v>20</v>
      </c>
      <c r="BT14" s="18">
        <v>0</v>
      </c>
      <c r="BU14" s="74">
        <v>0</v>
      </c>
      <c r="BV14" s="74">
        <v>0</v>
      </c>
      <c r="BW14" s="74">
        <v>2</v>
      </c>
      <c r="BX14" s="74">
        <v>6</v>
      </c>
      <c r="BY14" s="74">
        <f t="shared" si="5"/>
        <v>8</v>
      </c>
      <c r="BZ14" s="74">
        <v>0</v>
      </c>
      <c r="CA14" s="18">
        <v>0</v>
      </c>
      <c r="CB14" s="18">
        <v>1</v>
      </c>
      <c r="CC14" s="18">
        <v>7</v>
      </c>
      <c r="CD14" s="18">
        <v>0</v>
      </c>
      <c r="CE14" s="69">
        <f t="shared" si="6"/>
        <v>8</v>
      </c>
      <c r="CF14" s="18">
        <v>0</v>
      </c>
      <c r="CG14" s="29">
        <v>2</v>
      </c>
      <c r="CH14" s="29">
        <v>0</v>
      </c>
      <c r="CI14" s="29">
        <v>13</v>
      </c>
      <c r="CJ14" s="29">
        <v>5</v>
      </c>
      <c r="CK14" s="29">
        <f t="shared" si="19"/>
        <v>20</v>
      </c>
      <c r="CL14" s="29">
        <v>0</v>
      </c>
      <c r="CM14" s="18">
        <v>2</v>
      </c>
      <c r="CN14" s="18">
        <v>2</v>
      </c>
      <c r="CO14" s="18">
        <v>11</v>
      </c>
      <c r="CP14" s="18">
        <v>5</v>
      </c>
      <c r="CQ14" s="18">
        <f t="shared" si="7"/>
        <v>20</v>
      </c>
      <c r="CR14" s="18">
        <v>0</v>
      </c>
      <c r="CS14" s="57">
        <v>4</v>
      </c>
      <c r="CT14" s="57">
        <v>2</v>
      </c>
      <c r="CU14" s="57">
        <v>1</v>
      </c>
      <c r="CV14" s="57">
        <v>5</v>
      </c>
      <c r="CW14" s="57">
        <v>7</v>
      </c>
      <c r="CX14" s="57">
        <v>3</v>
      </c>
      <c r="CY14" s="57">
        <v>0</v>
      </c>
      <c r="CZ14" s="57">
        <v>6</v>
      </c>
      <c r="DA14" s="57">
        <v>0</v>
      </c>
      <c r="DB14" s="57">
        <v>7</v>
      </c>
      <c r="DC14" s="57">
        <v>0</v>
      </c>
      <c r="DD14" s="57">
        <v>0</v>
      </c>
      <c r="DE14" s="18" t="s">
        <v>394</v>
      </c>
      <c r="DF14" s="18">
        <f t="shared" si="20"/>
        <v>2</v>
      </c>
      <c r="DG14" s="63" t="s">
        <v>43</v>
      </c>
      <c r="DH14" s="64" t="s">
        <v>580</v>
      </c>
      <c r="DI14" s="68">
        <v>50</v>
      </c>
      <c r="DJ14" s="68">
        <v>23</v>
      </c>
      <c r="DK14" s="69" t="s">
        <v>43</v>
      </c>
      <c r="DL14" s="70" t="s">
        <v>578</v>
      </c>
      <c r="DM14" s="70" t="s">
        <v>579</v>
      </c>
      <c r="DN14" s="69">
        <v>1</v>
      </c>
      <c r="DO14" s="69">
        <f t="shared" ca="1" si="8"/>
        <v>4</v>
      </c>
      <c r="DP14" s="69">
        <v>1</v>
      </c>
      <c r="DQ14" s="69">
        <f t="shared" ca="1" si="9"/>
        <v>5</v>
      </c>
      <c r="DR14">
        <f t="shared" si="10"/>
        <v>69</v>
      </c>
      <c r="DS14">
        <f t="shared" ca="1" si="11"/>
        <v>34</v>
      </c>
      <c r="DT14">
        <f t="shared" ca="1" si="12"/>
        <v>35</v>
      </c>
      <c r="DU14">
        <f t="shared" si="13"/>
        <v>98</v>
      </c>
      <c r="DV14">
        <f t="shared" ca="1" si="14"/>
        <v>45</v>
      </c>
      <c r="DW14">
        <f t="shared" ca="1" si="15"/>
        <v>53</v>
      </c>
      <c r="DX14">
        <f t="shared" ca="1" si="16"/>
        <v>19</v>
      </c>
      <c r="DY14">
        <f t="shared" ca="1" si="17"/>
        <v>21</v>
      </c>
      <c r="DZ14">
        <f t="shared" ca="1" si="16"/>
        <v>19</v>
      </c>
      <c r="EA14">
        <f t="shared" ca="1" si="17"/>
        <v>21</v>
      </c>
    </row>
    <row r="15" spans="1:131" x14ac:dyDescent="0.2">
      <c r="A15" s="36" t="s">
        <v>312</v>
      </c>
      <c r="B15" s="36" t="s">
        <v>301</v>
      </c>
      <c r="C15" s="36" t="s">
        <v>302</v>
      </c>
      <c r="D15" s="36" t="s">
        <v>303</v>
      </c>
      <c r="E15" s="36">
        <v>34</v>
      </c>
      <c r="F15" s="36">
        <v>2</v>
      </c>
      <c r="G15" s="22">
        <v>1023621</v>
      </c>
      <c r="H15" s="56" t="s">
        <v>315</v>
      </c>
      <c r="I15" s="37">
        <v>10236210207</v>
      </c>
      <c r="J15" s="18">
        <v>3</v>
      </c>
      <c r="K15" s="18">
        <v>2020</v>
      </c>
      <c r="L15" s="18" t="s">
        <v>316</v>
      </c>
      <c r="M15" s="18" t="s">
        <v>38</v>
      </c>
      <c r="N15" s="18" t="s">
        <v>39</v>
      </c>
      <c r="O15" s="18" t="s">
        <v>40</v>
      </c>
      <c r="P15" s="18" t="s">
        <v>304</v>
      </c>
      <c r="Q15" s="18" t="s">
        <v>43</v>
      </c>
      <c r="R15" s="18" t="s">
        <v>42</v>
      </c>
      <c r="S15" s="18" t="s">
        <v>42</v>
      </c>
      <c r="T15" s="18" t="s">
        <v>42</v>
      </c>
      <c r="U15" s="29">
        <v>13</v>
      </c>
      <c r="V15" s="29">
        <v>78</v>
      </c>
      <c r="W15" s="29">
        <v>98</v>
      </c>
      <c r="X15" s="29">
        <v>10</v>
      </c>
      <c r="Y15" s="29">
        <v>13</v>
      </c>
      <c r="Z15" s="55">
        <v>25</v>
      </c>
      <c r="AA15" s="55">
        <v>0</v>
      </c>
      <c r="AB15" s="55">
        <v>0</v>
      </c>
      <c r="AC15" s="55">
        <v>25</v>
      </c>
      <c r="AD15" s="55">
        <v>0</v>
      </c>
      <c r="AE15" s="18" t="s">
        <v>42</v>
      </c>
      <c r="AF15" s="18" t="s">
        <v>42</v>
      </c>
      <c r="AG15" s="18" t="s">
        <v>198</v>
      </c>
      <c r="AH15" s="18" t="s">
        <v>42</v>
      </c>
      <c r="AI15" s="18" t="s">
        <v>43</v>
      </c>
      <c r="AJ15" s="18" t="s">
        <v>43</v>
      </c>
      <c r="AK15" s="18" t="s">
        <v>43</v>
      </c>
      <c r="AL15" s="18">
        <f t="shared" ca="1" si="0"/>
        <v>21</v>
      </c>
      <c r="AM15" s="18" t="s">
        <v>42</v>
      </c>
      <c r="AN15" s="18" t="s">
        <v>305</v>
      </c>
      <c r="AO15" s="18" t="s">
        <v>42</v>
      </c>
      <c r="AP15" s="18" t="s">
        <v>42</v>
      </c>
      <c r="AQ15" s="18">
        <v>0</v>
      </c>
      <c r="AR15" s="18">
        <v>0</v>
      </c>
      <c r="AS15" s="18" t="s">
        <v>43</v>
      </c>
      <c r="AT15" s="18">
        <f t="shared" ca="1" si="18"/>
        <v>17</v>
      </c>
      <c r="AU15" s="18">
        <v>40</v>
      </c>
      <c r="AV15" s="18">
        <v>0</v>
      </c>
      <c r="AW15" s="71">
        <v>21</v>
      </c>
      <c r="AX15" s="71">
        <v>0</v>
      </c>
      <c r="AY15" s="71">
        <v>0</v>
      </c>
      <c r="AZ15" s="71">
        <v>0</v>
      </c>
      <c r="BA15" s="71">
        <f t="shared" si="1"/>
        <v>21</v>
      </c>
      <c r="BB15" s="71">
        <v>0</v>
      </c>
      <c r="BC15" s="72">
        <v>19</v>
      </c>
      <c r="BD15" s="72">
        <v>0</v>
      </c>
      <c r="BE15" s="72">
        <v>0</v>
      </c>
      <c r="BF15" s="72">
        <v>0</v>
      </c>
      <c r="BG15" s="72">
        <f t="shared" si="2"/>
        <v>19</v>
      </c>
      <c r="BH15" s="72">
        <v>0</v>
      </c>
      <c r="BI15" s="58">
        <v>21</v>
      </c>
      <c r="BJ15" s="58">
        <v>0</v>
      </c>
      <c r="BK15" s="58">
        <v>0</v>
      </c>
      <c r="BL15" s="58">
        <v>0</v>
      </c>
      <c r="BM15" s="58">
        <f t="shared" si="3"/>
        <v>21</v>
      </c>
      <c r="BN15" s="58">
        <v>0</v>
      </c>
      <c r="BO15" s="18">
        <v>19</v>
      </c>
      <c r="BP15" s="18">
        <v>0</v>
      </c>
      <c r="BQ15" s="18">
        <v>0</v>
      </c>
      <c r="BR15" s="18">
        <v>0</v>
      </c>
      <c r="BS15" s="69">
        <f t="shared" si="4"/>
        <v>19</v>
      </c>
      <c r="BT15" s="18">
        <v>0</v>
      </c>
      <c r="BU15" s="74">
        <v>8</v>
      </c>
      <c r="BV15" s="74">
        <v>0</v>
      </c>
      <c r="BW15" s="74">
        <v>0</v>
      </c>
      <c r="BX15" s="74">
        <v>0</v>
      </c>
      <c r="BY15" s="74">
        <f t="shared" si="5"/>
        <v>8</v>
      </c>
      <c r="BZ15" s="74">
        <v>0</v>
      </c>
      <c r="CA15" s="18">
        <v>8</v>
      </c>
      <c r="CB15" s="18">
        <v>0</v>
      </c>
      <c r="CC15" s="18">
        <v>0</v>
      </c>
      <c r="CD15" s="18">
        <v>0</v>
      </c>
      <c r="CE15" s="69">
        <f t="shared" si="6"/>
        <v>8</v>
      </c>
      <c r="CF15" s="18">
        <v>0</v>
      </c>
      <c r="CG15" s="29">
        <v>21</v>
      </c>
      <c r="CH15" s="29">
        <v>0</v>
      </c>
      <c r="CI15" s="29">
        <v>0</v>
      </c>
      <c r="CJ15" s="29">
        <v>0</v>
      </c>
      <c r="CK15" s="29">
        <f t="shared" si="19"/>
        <v>21</v>
      </c>
      <c r="CL15" s="29">
        <v>0</v>
      </c>
      <c r="CM15" s="18">
        <v>19</v>
      </c>
      <c r="CN15" s="18">
        <v>0</v>
      </c>
      <c r="CO15" s="18">
        <v>0</v>
      </c>
      <c r="CP15" s="18">
        <v>0</v>
      </c>
      <c r="CQ15" s="18">
        <f t="shared" si="7"/>
        <v>19</v>
      </c>
      <c r="CR15" s="18">
        <v>0</v>
      </c>
      <c r="CS15" s="57">
        <v>5</v>
      </c>
      <c r="CT15" s="57">
        <v>3</v>
      </c>
      <c r="CU15" s="57">
        <v>1</v>
      </c>
      <c r="CV15" s="57">
        <v>6</v>
      </c>
      <c r="CW15" s="57">
        <v>2</v>
      </c>
      <c r="CX15" s="57">
        <v>0</v>
      </c>
      <c r="CY15" s="57">
        <v>7</v>
      </c>
      <c r="CZ15" s="57">
        <v>5</v>
      </c>
      <c r="DA15" s="57">
        <v>0</v>
      </c>
      <c r="DB15" s="57">
        <v>4</v>
      </c>
      <c r="DC15" s="57">
        <v>3</v>
      </c>
      <c r="DD15" s="57">
        <v>0</v>
      </c>
      <c r="DE15" s="18" t="s">
        <v>395</v>
      </c>
      <c r="DF15" s="18">
        <f t="shared" si="20"/>
        <v>2</v>
      </c>
      <c r="DG15" s="63" t="s">
        <v>43</v>
      </c>
      <c r="DH15" s="64" t="s">
        <v>581</v>
      </c>
      <c r="DI15" s="68">
        <v>45</v>
      </c>
      <c r="DJ15" s="68">
        <v>28</v>
      </c>
      <c r="DK15" s="69" t="s">
        <v>43</v>
      </c>
      <c r="DL15" s="70" t="s">
        <v>578</v>
      </c>
      <c r="DM15" s="70" t="s">
        <v>579</v>
      </c>
      <c r="DN15" s="69">
        <v>1</v>
      </c>
      <c r="DO15" s="69">
        <f t="shared" ca="1" si="8"/>
        <v>5</v>
      </c>
      <c r="DP15" s="69">
        <v>1</v>
      </c>
      <c r="DQ15" s="69">
        <f t="shared" ca="1" si="9"/>
        <v>5</v>
      </c>
      <c r="DR15">
        <f t="shared" si="10"/>
        <v>91</v>
      </c>
      <c r="DS15">
        <f t="shared" ca="1" si="11"/>
        <v>36</v>
      </c>
      <c r="DT15">
        <f t="shared" ca="1" si="12"/>
        <v>55</v>
      </c>
      <c r="DU15">
        <f t="shared" si="13"/>
        <v>98</v>
      </c>
      <c r="DV15">
        <f t="shared" ca="1" si="14"/>
        <v>42</v>
      </c>
      <c r="DW15">
        <f t="shared" ca="1" si="15"/>
        <v>56</v>
      </c>
      <c r="DX15">
        <f t="shared" ca="1" si="16"/>
        <v>19</v>
      </c>
      <c r="DY15">
        <f t="shared" ca="1" si="17"/>
        <v>21</v>
      </c>
      <c r="DZ15">
        <f t="shared" ca="1" si="16"/>
        <v>16</v>
      </c>
      <c r="EA15">
        <f t="shared" ca="1" si="17"/>
        <v>24</v>
      </c>
    </row>
    <row r="16" spans="1:131" x14ac:dyDescent="0.2">
      <c r="A16" s="36" t="s">
        <v>312</v>
      </c>
      <c r="B16" s="36" t="s">
        <v>301</v>
      </c>
      <c r="C16" s="36" t="s">
        <v>302</v>
      </c>
      <c r="D16" s="36" t="s">
        <v>303</v>
      </c>
      <c r="E16" s="36">
        <v>35</v>
      </c>
      <c r="F16" s="36">
        <v>2</v>
      </c>
      <c r="G16" s="22">
        <v>1023621</v>
      </c>
      <c r="H16" s="56" t="s">
        <v>317</v>
      </c>
      <c r="I16" s="37">
        <v>10236210208</v>
      </c>
      <c r="J16" s="18">
        <v>3</v>
      </c>
      <c r="K16" s="18">
        <v>2020</v>
      </c>
      <c r="L16" s="18" t="s">
        <v>318</v>
      </c>
      <c r="M16" s="18" t="s">
        <v>38</v>
      </c>
      <c r="N16" s="18" t="s">
        <v>39</v>
      </c>
      <c r="O16" s="18" t="s">
        <v>40</v>
      </c>
      <c r="P16" s="18" t="s">
        <v>304</v>
      </c>
      <c r="Q16" s="18" t="s">
        <v>42</v>
      </c>
      <c r="R16" s="18" t="s">
        <v>42</v>
      </c>
      <c r="S16" s="18" t="s">
        <v>42</v>
      </c>
      <c r="T16" s="18" t="s">
        <v>42</v>
      </c>
      <c r="U16" s="29">
        <v>10</v>
      </c>
      <c r="V16" s="29">
        <v>65</v>
      </c>
      <c r="W16" s="29">
        <v>71</v>
      </c>
      <c r="X16" s="29">
        <v>13</v>
      </c>
      <c r="Y16" s="29">
        <v>10</v>
      </c>
      <c r="Z16" s="55">
        <v>25</v>
      </c>
      <c r="AA16" s="55">
        <v>0</v>
      </c>
      <c r="AB16" s="55">
        <v>0</v>
      </c>
      <c r="AC16" s="55">
        <v>25</v>
      </c>
      <c r="AD16" s="55">
        <v>0</v>
      </c>
      <c r="AE16" s="18" t="s">
        <v>42</v>
      </c>
      <c r="AF16" s="18" t="s">
        <v>42</v>
      </c>
      <c r="AG16" s="18" t="s">
        <v>198</v>
      </c>
      <c r="AH16" s="18" t="s">
        <v>42</v>
      </c>
      <c r="AI16" s="18" t="s">
        <v>43</v>
      </c>
      <c r="AJ16" s="18" t="s">
        <v>43</v>
      </c>
      <c r="AK16" s="18" t="s">
        <v>43</v>
      </c>
      <c r="AL16" s="18">
        <f t="shared" ca="1" si="0"/>
        <v>16</v>
      </c>
      <c r="AM16" s="18" t="s">
        <v>42</v>
      </c>
      <c r="AN16" s="18" t="s">
        <v>305</v>
      </c>
      <c r="AO16" s="18" t="s">
        <v>42</v>
      </c>
      <c r="AP16" s="18" t="s">
        <v>42</v>
      </c>
      <c r="AQ16" s="18">
        <v>0</v>
      </c>
      <c r="AR16" s="18">
        <v>0</v>
      </c>
      <c r="AS16" s="18" t="s">
        <v>43</v>
      </c>
      <c r="AT16" s="18">
        <f t="shared" ca="1" si="18"/>
        <v>20</v>
      </c>
      <c r="AU16" s="18">
        <v>40</v>
      </c>
      <c r="AV16" s="18">
        <v>0</v>
      </c>
      <c r="AW16" s="71">
        <v>14</v>
      </c>
      <c r="AX16" s="71">
        <v>0</v>
      </c>
      <c r="AY16" s="71">
        <v>8</v>
      </c>
      <c r="AZ16" s="71">
        <v>0</v>
      </c>
      <c r="BA16" s="71">
        <f t="shared" si="1"/>
        <v>22</v>
      </c>
      <c r="BB16" s="71">
        <v>0</v>
      </c>
      <c r="BC16" s="72">
        <v>12</v>
      </c>
      <c r="BD16" s="72">
        <v>0</v>
      </c>
      <c r="BE16" s="72">
        <v>6</v>
      </c>
      <c r="BF16" s="72">
        <v>0</v>
      </c>
      <c r="BG16" s="72">
        <f t="shared" si="2"/>
        <v>18</v>
      </c>
      <c r="BH16" s="72">
        <v>0</v>
      </c>
      <c r="BI16" s="58">
        <v>19</v>
      </c>
      <c r="BJ16" s="58">
        <v>0</v>
      </c>
      <c r="BK16" s="58">
        <v>0</v>
      </c>
      <c r="BL16" s="58">
        <v>0</v>
      </c>
      <c r="BM16" s="58">
        <f t="shared" si="3"/>
        <v>19</v>
      </c>
      <c r="BN16" s="58">
        <v>0</v>
      </c>
      <c r="BO16" s="18">
        <v>21</v>
      </c>
      <c r="BP16" s="18">
        <v>0</v>
      </c>
      <c r="BQ16" s="18">
        <v>0</v>
      </c>
      <c r="BR16" s="18">
        <v>0</v>
      </c>
      <c r="BS16" s="69">
        <f t="shared" si="4"/>
        <v>21</v>
      </c>
      <c r="BT16" s="18">
        <v>0</v>
      </c>
      <c r="BU16" s="74">
        <v>4</v>
      </c>
      <c r="BV16" s="74">
        <v>0</v>
      </c>
      <c r="BW16" s="74">
        <v>4</v>
      </c>
      <c r="BX16" s="74">
        <v>0</v>
      </c>
      <c r="BY16" s="74">
        <f t="shared" si="5"/>
        <v>8</v>
      </c>
      <c r="BZ16" s="74">
        <v>0</v>
      </c>
      <c r="CA16" s="18">
        <v>5</v>
      </c>
      <c r="CB16" s="18">
        <v>0</v>
      </c>
      <c r="CC16" s="18">
        <v>3</v>
      </c>
      <c r="CD16" s="18">
        <v>0</v>
      </c>
      <c r="CE16" s="69">
        <f t="shared" si="6"/>
        <v>8</v>
      </c>
      <c r="CF16" s="18">
        <v>0</v>
      </c>
      <c r="CG16" s="29">
        <v>19</v>
      </c>
      <c r="CH16" s="29">
        <v>0</v>
      </c>
      <c r="CI16" s="29">
        <v>0</v>
      </c>
      <c r="CJ16" s="29">
        <v>0</v>
      </c>
      <c r="CK16" s="29">
        <f t="shared" si="19"/>
        <v>19</v>
      </c>
      <c r="CL16" s="29">
        <v>0</v>
      </c>
      <c r="CM16" s="18">
        <v>21</v>
      </c>
      <c r="CN16" s="18">
        <v>0</v>
      </c>
      <c r="CO16" s="18">
        <v>0</v>
      </c>
      <c r="CP16" s="18">
        <v>0</v>
      </c>
      <c r="CQ16" s="18">
        <f t="shared" si="7"/>
        <v>21</v>
      </c>
      <c r="CR16" s="18">
        <v>0</v>
      </c>
      <c r="CS16" s="57">
        <v>7</v>
      </c>
      <c r="CT16" s="57">
        <v>2</v>
      </c>
      <c r="CU16" s="57">
        <v>1</v>
      </c>
      <c r="CV16" s="57">
        <v>8</v>
      </c>
      <c r="CW16" s="57">
        <v>0</v>
      </c>
      <c r="CX16" s="57">
        <v>2</v>
      </c>
      <c r="CY16" s="57">
        <v>0</v>
      </c>
      <c r="CZ16" s="57">
        <v>6</v>
      </c>
      <c r="DA16" s="57">
        <v>0</v>
      </c>
      <c r="DB16" s="57">
        <v>7</v>
      </c>
      <c r="DC16" s="57">
        <v>2</v>
      </c>
      <c r="DD16" s="57">
        <v>1</v>
      </c>
      <c r="DE16" s="18" t="s">
        <v>396</v>
      </c>
      <c r="DF16" s="18">
        <f t="shared" si="20"/>
        <v>2</v>
      </c>
      <c r="DG16" s="63" t="s">
        <v>43</v>
      </c>
      <c r="DH16" s="64" t="s">
        <v>580</v>
      </c>
      <c r="DI16" s="68">
        <v>41</v>
      </c>
      <c r="DJ16" s="68">
        <v>23</v>
      </c>
      <c r="DK16" s="69" t="s">
        <v>43</v>
      </c>
      <c r="DL16" s="70" t="s">
        <v>578</v>
      </c>
      <c r="DM16" s="70" t="s">
        <v>579</v>
      </c>
      <c r="DN16" s="69">
        <v>1</v>
      </c>
      <c r="DO16" s="69">
        <f t="shared" ca="1" si="8"/>
        <v>5</v>
      </c>
      <c r="DP16" s="69">
        <v>1</v>
      </c>
      <c r="DQ16" s="69">
        <f t="shared" ca="1" si="9"/>
        <v>5</v>
      </c>
      <c r="DR16">
        <f t="shared" si="10"/>
        <v>75</v>
      </c>
      <c r="DS16">
        <f t="shared" ca="1" si="11"/>
        <v>31</v>
      </c>
      <c r="DT16">
        <f t="shared" ca="1" si="12"/>
        <v>44</v>
      </c>
      <c r="DU16">
        <f t="shared" si="13"/>
        <v>71</v>
      </c>
      <c r="DV16">
        <f t="shared" ca="1" si="14"/>
        <v>32</v>
      </c>
      <c r="DW16">
        <f t="shared" ca="1" si="15"/>
        <v>39</v>
      </c>
      <c r="DX16">
        <f t="shared" ca="1" si="16"/>
        <v>18</v>
      </c>
      <c r="DY16">
        <f t="shared" ca="1" si="17"/>
        <v>22</v>
      </c>
      <c r="DZ16">
        <f t="shared" ca="1" si="16"/>
        <v>19</v>
      </c>
      <c r="EA16">
        <f t="shared" ca="1" si="17"/>
        <v>21</v>
      </c>
    </row>
    <row r="17" spans="1:131" x14ac:dyDescent="0.2">
      <c r="A17" s="36" t="s">
        <v>312</v>
      </c>
      <c r="B17" s="36" t="s">
        <v>301</v>
      </c>
      <c r="C17" s="36" t="s">
        <v>302</v>
      </c>
      <c r="D17" s="36" t="s">
        <v>303</v>
      </c>
      <c r="E17" s="36">
        <v>33</v>
      </c>
      <c r="F17" s="36">
        <v>2</v>
      </c>
      <c r="G17" s="18">
        <v>1023621</v>
      </c>
      <c r="H17" s="56" t="s">
        <v>313</v>
      </c>
      <c r="I17" s="37">
        <v>10236210206</v>
      </c>
      <c r="J17" s="18">
        <v>3</v>
      </c>
      <c r="K17" s="18">
        <v>2020</v>
      </c>
      <c r="L17" s="18" t="s">
        <v>314</v>
      </c>
      <c r="M17" s="18" t="s">
        <v>38</v>
      </c>
      <c r="N17" s="18" t="s">
        <v>39</v>
      </c>
      <c r="O17" s="18" t="s">
        <v>40</v>
      </c>
      <c r="P17" s="18" t="s">
        <v>304</v>
      </c>
      <c r="Q17" s="18" t="s">
        <v>42</v>
      </c>
      <c r="R17" s="18" t="s">
        <v>42</v>
      </c>
      <c r="S17" s="18" t="s">
        <v>42</v>
      </c>
      <c r="T17" s="18" t="s">
        <v>42</v>
      </c>
      <c r="U17" s="29">
        <v>13</v>
      </c>
      <c r="V17" s="29">
        <v>98</v>
      </c>
      <c r="W17" s="29">
        <v>128</v>
      </c>
      <c r="X17" s="29">
        <v>12</v>
      </c>
      <c r="Y17" s="29">
        <v>13</v>
      </c>
      <c r="Z17" s="55">
        <v>25</v>
      </c>
      <c r="AA17" s="55">
        <v>0</v>
      </c>
      <c r="AB17" s="55">
        <v>0</v>
      </c>
      <c r="AC17" s="55">
        <v>25</v>
      </c>
      <c r="AD17" s="55">
        <v>0</v>
      </c>
      <c r="AE17" s="18" t="s">
        <v>42</v>
      </c>
      <c r="AF17" s="18" t="s">
        <v>42</v>
      </c>
      <c r="AG17" s="18" t="s">
        <v>198</v>
      </c>
      <c r="AH17" s="18" t="s">
        <v>42</v>
      </c>
      <c r="AI17" s="18" t="s">
        <v>43</v>
      </c>
      <c r="AJ17" s="18" t="s">
        <v>43</v>
      </c>
      <c r="AK17" s="18" t="s">
        <v>43</v>
      </c>
      <c r="AL17" s="18">
        <f t="shared" ca="1" si="0"/>
        <v>17</v>
      </c>
      <c r="AM17" s="18" t="s">
        <v>42</v>
      </c>
      <c r="AN17" s="18" t="s">
        <v>305</v>
      </c>
      <c r="AO17" s="18" t="s">
        <v>42</v>
      </c>
      <c r="AP17" s="18" t="s">
        <v>42</v>
      </c>
      <c r="AQ17" s="18">
        <v>0</v>
      </c>
      <c r="AR17" s="18">
        <v>0</v>
      </c>
      <c r="AS17" s="18" t="s">
        <v>43</v>
      </c>
      <c r="AT17" s="18">
        <f t="shared" ca="1" si="18"/>
        <v>11</v>
      </c>
      <c r="AU17" s="18">
        <v>40</v>
      </c>
      <c r="AV17" s="18">
        <v>0</v>
      </c>
      <c r="AW17" s="71">
        <v>13</v>
      </c>
      <c r="AX17" s="71">
        <v>0</v>
      </c>
      <c r="AY17" s="71">
        <v>5</v>
      </c>
      <c r="AZ17" s="71">
        <v>0</v>
      </c>
      <c r="BA17" s="71">
        <f t="shared" si="1"/>
        <v>18</v>
      </c>
      <c r="BB17" s="71">
        <v>0</v>
      </c>
      <c r="BC17" s="72">
        <v>17</v>
      </c>
      <c r="BD17" s="72">
        <v>0</v>
      </c>
      <c r="BE17" s="72">
        <v>5</v>
      </c>
      <c r="BF17" s="72">
        <v>0</v>
      </c>
      <c r="BG17" s="72">
        <f t="shared" si="2"/>
        <v>22</v>
      </c>
      <c r="BH17" s="72">
        <v>0</v>
      </c>
      <c r="BI17" s="58">
        <v>10</v>
      </c>
      <c r="BJ17" s="58">
        <v>0</v>
      </c>
      <c r="BK17" s="58">
        <v>10</v>
      </c>
      <c r="BL17" s="58">
        <v>0</v>
      </c>
      <c r="BM17" s="58">
        <f t="shared" si="3"/>
        <v>20</v>
      </c>
      <c r="BN17" s="58">
        <v>0</v>
      </c>
      <c r="BO17" s="18">
        <v>12</v>
      </c>
      <c r="BP17" s="18">
        <v>0</v>
      </c>
      <c r="BQ17" s="18">
        <v>8</v>
      </c>
      <c r="BR17" s="18">
        <v>0</v>
      </c>
      <c r="BS17" s="69">
        <f t="shared" si="4"/>
        <v>20</v>
      </c>
      <c r="BT17" s="18">
        <v>0</v>
      </c>
      <c r="BU17" s="74">
        <v>8</v>
      </c>
      <c r="BV17" s="74">
        <v>0</v>
      </c>
      <c r="BW17" s="74">
        <v>0</v>
      </c>
      <c r="BX17" s="74">
        <v>0</v>
      </c>
      <c r="BY17" s="74">
        <f t="shared" si="5"/>
        <v>8</v>
      </c>
      <c r="BZ17" s="74">
        <v>0</v>
      </c>
      <c r="CA17" s="18">
        <v>8</v>
      </c>
      <c r="CB17" s="18">
        <v>0</v>
      </c>
      <c r="CC17" s="18">
        <v>0</v>
      </c>
      <c r="CD17" s="18">
        <v>0</v>
      </c>
      <c r="CE17" s="69">
        <f t="shared" si="6"/>
        <v>8</v>
      </c>
      <c r="CF17" s="18">
        <v>0</v>
      </c>
      <c r="CG17" s="29">
        <v>10</v>
      </c>
      <c r="CH17" s="29">
        <v>0</v>
      </c>
      <c r="CI17" s="29">
        <v>10</v>
      </c>
      <c r="CJ17" s="29">
        <v>0</v>
      </c>
      <c r="CK17" s="29">
        <f t="shared" si="19"/>
        <v>20</v>
      </c>
      <c r="CL17" s="29">
        <v>0</v>
      </c>
      <c r="CM17" s="18">
        <v>12</v>
      </c>
      <c r="CN17" s="18">
        <v>0</v>
      </c>
      <c r="CO17" s="18">
        <v>8</v>
      </c>
      <c r="CP17" s="18">
        <v>0</v>
      </c>
      <c r="CQ17" s="18">
        <f t="shared" si="7"/>
        <v>20</v>
      </c>
      <c r="CR17" s="18">
        <v>0</v>
      </c>
      <c r="CS17" s="57">
        <v>5</v>
      </c>
      <c r="CT17" s="57">
        <v>3</v>
      </c>
      <c r="CU17" s="57">
        <v>1</v>
      </c>
      <c r="CV17" s="57">
        <v>5</v>
      </c>
      <c r="CW17" s="57">
        <v>5</v>
      </c>
      <c r="CX17" s="57">
        <v>1</v>
      </c>
      <c r="CY17" s="57">
        <v>0</v>
      </c>
      <c r="CZ17" s="57">
        <v>11</v>
      </c>
      <c r="DA17" s="57">
        <v>6</v>
      </c>
      <c r="DB17" s="57">
        <v>0</v>
      </c>
      <c r="DC17" s="57">
        <v>11</v>
      </c>
      <c r="DD17" s="57">
        <v>0</v>
      </c>
      <c r="DE17" s="18" t="s">
        <v>397</v>
      </c>
      <c r="DF17" s="18">
        <f t="shared" si="20"/>
        <v>2</v>
      </c>
      <c r="DG17" s="63" t="s">
        <v>42</v>
      </c>
      <c r="DH17" s="64"/>
      <c r="DI17" s="68">
        <v>48</v>
      </c>
      <c r="DJ17" s="68">
        <v>33</v>
      </c>
      <c r="DK17" s="69" t="s">
        <v>43</v>
      </c>
      <c r="DL17" s="70" t="s">
        <v>578</v>
      </c>
      <c r="DM17" s="70" t="s">
        <v>579</v>
      </c>
      <c r="DN17" s="69">
        <v>1</v>
      </c>
      <c r="DO17" s="69">
        <f t="shared" ca="1" si="8"/>
        <v>4</v>
      </c>
      <c r="DP17" s="69">
        <v>1</v>
      </c>
      <c r="DQ17" s="69">
        <f t="shared" ca="1" si="9"/>
        <v>7</v>
      </c>
      <c r="DR17">
        <f t="shared" si="10"/>
        <v>111</v>
      </c>
      <c r="DS17">
        <f t="shared" ca="1" si="11"/>
        <v>48</v>
      </c>
      <c r="DT17">
        <f t="shared" ca="1" si="12"/>
        <v>63</v>
      </c>
      <c r="DU17">
        <f t="shared" si="13"/>
        <v>128</v>
      </c>
      <c r="DV17">
        <f t="shared" ca="1" si="14"/>
        <v>64</v>
      </c>
      <c r="DW17">
        <f t="shared" ca="1" si="15"/>
        <v>64</v>
      </c>
      <c r="DX17">
        <f t="shared" ca="1" si="16"/>
        <v>20</v>
      </c>
      <c r="DY17">
        <f t="shared" ca="1" si="17"/>
        <v>20</v>
      </c>
      <c r="DZ17">
        <f t="shared" ca="1" si="16"/>
        <v>17</v>
      </c>
      <c r="EA17">
        <f t="shared" ca="1" si="17"/>
        <v>23</v>
      </c>
    </row>
    <row r="18" spans="1:131" x14ac:dyDescent="0.2">
      <c r="A18" s="36" t="s">
        <v>312</v>
      </c>
      <c r="B18" s="36" t="s">
        <v>301</v>
      </c>
      <c r="C18" s="36" t="s">
        <v>302</v>
      </c>
      <c r="D18" s="36" t="s">
        <v>303</v>
      </c>
      <c r="E18" s="36">
        <v>105</v>
      </c>
      <c r="F18" s="36">
        <v>2</v>
      </c>
      <c r="G18" s="18">
        <v>1023621</v>
      </c>
      <c r="H18" s="56" t="s">
        <v>333</v>
      </c>
      <c r="I18" s="37">
        <v>10236210223</v>
      </c>
      <c r="J18" s="18">
        <v>3</v>
      </c>
      <c r="K18" s="18">
        <v>2020</v>
      </c>
      <c r="L18" s="18" t="s">
        <v>334</v>
      </c>
      <c r="M18" s="18" t="s">
        <v>38</v>
      </c>
      <c r="N18" s="18" t="s">
        <v>39</v>
      </c>
      <c r="O18" s="18" t="s">
        <v>40</v>
      </c>
      <c r="P18" s="18" t="s">
        <v>304</v>
      </c>
      <c r="Q18" s="18" t="s">
        <v>43</v>
      </c>
      <c r="R18" s="18" t="s">
        <v>42</v>
      </c>
      <c r="S18" s="18" t="s">
        <v>42</v>
      </c>
      <c r="T18" s="18" t="s">
        <v>42</v>
      </c>
      <c r="U18" s="29">
        <v>13</v>
      </c>
      <c r="V18" s="29">
        <v>53</v>
      </c>
      <c r="W18" s="29">
        <v>68</v>
      </c>
      <c r="X18" s="29">
        <v>10</v>
      </c>
      <c r="Y18" s="29">
        <v>13</v>
      </c>
      <c r="Z18" s="55">
        <v>25</v>
      </c>
      <c r="AA18" s="55">
        <v>0</v>
      </c>
      <c r="AB18" s="55">
        <v>0</v>
      </c>
      <c r="AC18" s="55">
        <v>25</v>
      </c>
      <c r="AD18" s="55">
        <v>0</v>
      </c>
      <c r="AE18" s="18" t="s">
        <v>42</v>
      </c>
      <c r="AF18" s="18" t="s">
        <v>42</v>
      </c>
      <c r="AG18" s="18" t="s">
        <v>198</v>
      </c>
      <c r="AH18" s="18" t="s">
        <v>42</v>
      </c>
      <c r="AI18" s="18" t="s">
        <v>43</v>
      </c>
      <c r="AJ18" s="18" t="s">
        <v>43</v>
      </c>
      <c r="AK18" s="18" t="s">
        <v>43</v>
      </c>
      <c r="AL18" s="18">
        <f t="shared" ca="1" si="0"/>
        <v>20</v>
      </c>
      <c r="AM18" s="18" t="s">
        <v>42</v>
      </c>
      <c r="AN18" s="18" t="s">
        <v>305</v>
      </c>
      <c r="AO18" s="18" t="s">
        <v>42</v>
      </c>
      <c r="AP18" s="18" t="s">
        <v>42</v>
      </c>
      <c r="AQ18" s="18">
        <v>0</v>
      </c>
      <c r="AR18" s="18">
        <v>0</v>
      </c>
      <c r="AS18" s="18" t="s">
        <v>43</v>
      </c>
      <c r="AT18" s="18">
        <f t="shared" ca="1" si="18"/>
        <v>17</v>
      </c>
      <c r="AU18" s="18">
        <v>40</v>
      </c>
      <c r="AV18" s="18">
        <v>0</v>
      </c>
      <c r="AW18" s="71">
        <v>5</v>
      </c>
      <c r="AX18" s="71">
        <v>0</v>
      </c>
      <c r="AY18" s="71">
        <v>12</v>
      </c>
      <c r="AZ18" s="71">
        <v>0</v>
      </c>
      <c r="BA18" s="71">
        <f t="shared" si="1"/>
        <v>17</v>
      </c>
      <c r="BB18" s="71">
        <v>17</v>
      </c>
      <c r="BC18" s="72">
        <v>5</v>
      </c>
      <c r="BD18" s="72">
        <v>0</v>
      </c>
      <c r="BE18" s="72">
        <v>18</v>
      </c>
      <c r="BF18" s="72">
        <v>0</v>
      </c>
      <c r="BG18" s="72">
        <f t="shared" si="2"/>
        <v>23</v>
      </c>
      <c r="BH18" s="72">
        <v>23</v>
      </c>
      <c r="BI18" s="58">
        <v>6</v>
      </c>
      <c r="BJ18" s="58">
        <v>0</v>
      </c>
      <c r="BK18" s="58">
        <v>13</v>
      </c>
      <c r="BL18" s="58">
        <v>0</v>
      </c>
      <c r="BM18" s="58">
        <f t="shared" si="3"/>
        <v>19</v>
      </c>
      <c r="BN18" s="58">
        <v>19</v>
      </c>
      <c r="BO18" s="18">
        <v>4</v>
      </c>
      <c r="BP18" s="18">
        <v>0</v>
      </c>
      <c r="BQ18" s="18">
        <v>17</v>
      </c>
      <c r="BR18" s="18">
        <v>0</v>
      </c>
      <c r="BS18" s="69">
        <f t="shared" si="4"/>
        <v>21</v>
      </c>
      <c r="BT18" s="18">
        <v>21</v>
      </c>
      <c r="BU18" s="74">
        <v>5</v>
      </c>
      <c r="BV18" s="74">
        <v>0</v>
      </c>
      <c r="BW18" s="74">
        <v>3</v>
      </c>
      <c r="BX18" s="74">
        <v>0</v>
      </c>
      <c r="BY18" s="74">
        <f t="shared" si="5"/>
        <v>8</v>
      </c>
      <c r="BZ18" s="74">
        <v>8</v>
      </c>
      <c r="CA18" s="18">
        <v>1</v>
      </c>
      <c r="CB18" s="18">
        <v>0</v>
      </c>
      <c r="CC18" s="18">
        <v>7</v>
      </c>
      <c r="CD18" s="18">
        <v>0</v>
      </c>
      <c r="CE18" s="69">
        <f t="shared" si="6"/>
        <v>8</v>
      </c>
      <c r="CF18" s="18">
        <v>8</v>
      </c>
      <c r="CG18" s="29">
        <v>6</v>
      </c>
      <c r="CH18" s="29">
        <v>0</v>
      </c>
      <c r="CI18" s="29">
        <v>13</v>
      </c>
      <c r="CJ18" s="29">
        <v>0</v>
      </c>
      <c r="CK18" s="29">
        <f t="shared" si="19"/>
        <v>19</v>
      </c>
      <c r="CL18" s="29">
        <v>19</v>
      </c>
      <c r="CM18" s="18">
        <v>4</v>
      </c>
      <c r="CN18" s="18">
        <v>0</v>
      </c>
      <c r="CO18" s="18">
        <v>17</v>
      </c>
      <c r="CP18" s="18">
        <v>0</v>
      </c>
      <c r="CQ18" s="18">
        <f t="shared" si="7"/>
        <v>21</v>
      </c>
      <c r="CR18" s="18">
        <v>21</v>
      </c>
      <c r="CS18" s="57">
        <v>7</v>
      </c>
      <c r="CT18" s="57">
        <v>1</v>
      </c>
      <c r="CU18" s="57">
        <v>2</v>
      </c>
      <c r="CV18" s="57">
        <v>0</v>
      </c>
      <c r="CW18" s="57">
        <v>8</v>
      </c>
      <c r="CX18" s="57">
        <v>0</v>
      </c>
      <c r="CY18" s="57">
        <v>5</v>
      </c>
      <c r="CZ18" s="57">
        <v>6</v>
      </c>
      <c r="DA18" s="57">
        <v>0</v>
      </c>
      <c r="DB18" s="57">
        <v>3</v>
      </c>
      <c r="DC18" s="57">
        <v>2</v>
      </c>
      <c r="DD18" s="57">
        <v>0</v>
      </c>
      <c r="DE18" s="18" t="s">
        <v>398</v>
      </c>
      <c r="DF18" s="18">
        <f t="shared" si="20"/>
        <v>2</v>
      </c>
      <c r="DG18" s="63" t="s">
        <v>43</v>
      </c>
      <c r="DH18" s="64" t="s">
        <v>585</v>
      </c>
      <c r="DI18" s="68">
        <v>44</v>
      </c>
      <c r="DJ18" s="68">
        <v>32</v>
      </c>
      <c r="DK18" s="69" t="s">
        <v>43</v>
      </c>
      <c r="DL18" s="70" t="s">
        <v>578</v>
      </c>
      <c r="DM18" s="70" t="s">
        <v>579</v>
      </c>
      <c r="DN18" s="69">
        <v>1</v>
      </c>
      <c r="DO18" s="69">
        <f t="shared" ca="1" si="8"/>
        <v>5</v>
      </c>
      <c r="DP18" s="69">
        <v>1</v>
      </c>
      <c r="DQ18" s="69">
        <f t="shared" ca="1" si="9"/>
        <v>6</v>
      </c>
      <c r="DR18">
        <f t="shared" si="10"/>
        <v>66</v>
      </c>
      <c r="DS18">
        <f t="shared" ca="1" si="11"/>
        <v>26</v>
      </c>
      <c r="DT18">
        <f t="shared" ca="1" si="12"/>
        <v>40</v>
      </c>
      <c r="DU18">
        <f t="shared" si="13"/>
        <v>68</v>
      </c>
      <c r="DV18">
        <f t="shared" ca="1" si="14"/>
        <v>29</v>
      </c>
      <c r="DW18">
        <f t="shared" ca="1" si="15"/>
        <v>39</v>
      </c>
      <c r="DX18">
        <f t="shared" ca="1" si="16"/>
        <v>18</v>
      </c>
      <c r="DY18">
        <f t="shared" ca="1" si="17"/>
        <v>22</v>
      </c>
      <c r="DZ18">
        <f t="shared" ca="1" si="16"/>
        <v>17</v>
      </c>
      <c r="EA18">
        <f t="shared" ca="1" si="17"/>
        <v>23</v>
      </c>
    </row>
    <row r="19" spans="1:131" x14ac:dyDescent="0.2">
      <c r="A19" s="59" t="s">
        <v>341</v>
      </c>
      <c r="B19" s="59" t="s">
        <v>301</v>
      </c>
      <c r="C19" s="59" t="s">
        <v>302</v>
      </c>
      <c r="D19" s="59" t="s">
        <v>303</v>
      </c>
      <c r="E19" s="59">
        <v>69</v>
      </c>
      <c r="F19" s="59">
        <v>3</v>
      </c>
      <c r="G19" s="22">
        <v>1023621</v>
      </c>
      <c r="H19" s="56" t="s">
        <v>354</v>
      </c>
      <c r="I19" s="37">
        <v>10236210321</v>
      </c>
      <c r="J19" s="18">
        <v>3</v>
      </c>
      <c r="K19" s="18">
        <v>2020</v>
      </c>
      <c r="L19" s="18" t="s">
        <v>355</v>
      </c>
      <c r="M19" s="18" t="s">
        <v>38</v>
      </c>
      <c r="N19" s="18" t="s">
        <v>39</v>
      </c>
      <c r="O19" s="18" t="s">
        <v>40</v>
      </c>
      <c r="P19" s="18" t="s">
        <v>304</v>
      </c>
      <c r="Q19" s="18" t="s">
        <v>42</v>
      </c>
      <c r="R19" s="18" t="s">
        <v>42</v>
      </c>
      <c r="S19" s="18" t="s">
        <v>42</v>
      </c>
      <c r="T19" s="18" t="s">
        <v>42</v>
      </c>
      <c r="U19" s="29">
        <v>13</v>
      </c>
      <c r="V19" s="29">
        <v>68</v>
      </c>
      <c r="W19" s="29">
        <v>74</v>
      </c>
      <c r="X19" s="29">
        <v>11</v>
      </c>
      <c r="Y19" s="29">
        <v>13</v>
      </c>
      <c r="Z19" s="55">
        <v>25</v>
      </c>
      <c r="AA19" s="55">
        <v>0</v>
      </c>
      <c r="AB19" s="55">
        <v>0</v>
      </c>
      <c r="AC19" s="55">
        <v>25</v>
      </c>
      <c r="AD19" s="55">
        <v>0</v>
      </c>
      <c r="AE19" s="18" t="s">
        <v>42</v>
      </c>
      <c r="AF19" s="18" t="s">
        <v>42</v>
      </c>
      <c r="AG19" s="18" t="s">
        <v>198</v>
      </c>
      <c r="AH19" s="18" t="s">
        <v>42</v>
      </c>
      <c r="AI19" s="18" t="s">
        <v>43</v>
      </c>
      <c r="AJ19" s="18" t="s">
        <v>43</v>
      </c>
      <c r="AK19" s="18" t="s">
        <v>43</v>
      </c>
      <c r="AL19" s="18">
        <f t="shared" ca="1" si="0"/>
        <v>25</v>
      </c>
      <c r="AM19" s="18" t="s">
        <v>42</v>
      </c>
      <c r="AN19" s="18" t="s">
        <v>305</v>
      </c>
      <c r="AO19" s="18" t="s">
        <v>42</v>
      </c>
      <c r="AP19" s="18" t="s">
        <v>42</v>
      </c>
      <c r="AQ19" s="18">
        <v>0</v>
      </c>
      <c r="AR19" s="18">
        <v>0</v>
      </c>
      <c r="AS19" s="18" t="s">
        <v>43</v>
      </c>
      <c r="AT19" s="18">
        <f t="shared" ca="1" si="18"/>
        <v>17</v>
      </c>
      <c r="AU19" s="18">
        <v>40</v>
      </c>
      <c r="AV19" s="18">
        <v>0</v>
      </c>
      <c r="AW19" s="71">
        <v>0</v>
      </c>
      <c r="AX19" s="71">
        <v>0</v>
      </c>
      <c r="AY19" s="71">
        <v>22</v>
      </c>
      <c r="AZ19" s="71">
        <v>0</v>
      </c>
      <c r="BA19" s="71">
        <f t="shared" si="1"/>
        <v>22</v>
      </c>
      <c r="BB19" s="71">
        <v>0</v>
      </c>
      <c r="BC19" s="72">
        <v>0</v>
      </c>
      <c r="BD19" s="72">
        <v>0</v>
      </c>
      <c r="BE19" s="72">
        <v>18</v>
      </c>
      <c r="BF19" s="72">
        <v>0</v>
      </c>
      <c r="BG19" s="72">
        <f t="shared" si="2"/>
        <v>18</v>
      </c>
      <c r="BH19" s="72">
        <v>0</v>
      </c>
      <c r="BI19" s="58">
        <v>0</v>
      </c>
      <c r="BJ19" s="58">
        <v>0</v>
      </c>
      <c r="BK19" s="58">
        <v>19</v>
      </c>
      <c r="BL19" s="58">
        <v>0</v>
      </c>
      <c r="BM19" s="58">
        <f t="shared" si="3"/>
        <v>19</v>
      </c>
      <c r="BN19" s="58">
        <v>0</v>
      </c>
      <c r="BO19" s="18">
        <v>0</v>
      </c>
      <c r="BP19" s="18">
        <v>0</v>
      </c>
      <c r="BQ19" s="18">
        <v>21</v>
      </c>
      <c r="BR19" s="18">
        <v>0</v>
      </c>
      <c r="BS19" s="69">
        <f t="shared" si="4"/>
        <v>21</v>
      </c>
      <c r="BT19" s="18">
        <v>0</v>
      </c>
      <c r="BU19" s="74">
        <v>0</v>
      </c>
      <c r="BV19" s="74">
        <v>0</v>
      </c>
      <c r="BW19" s="74">
        <v>8</v>
      </c>
      <c r="BX19" s="74">
        <v>0</v>
      </c>
      <c r="BY19" s="74">
        <f t="shared" si="5"/>
        <v>8</v>
      </c>
      <c r="BZ19" s="74">
        <v>0</v>
      </c>
      <c r="CA19" s="18">
        <v>0</v>
      </c>
      <c r="CB19" s="18">
        <v>0</v>
      </c>
      <c r="CC19" s="18">
        <v>8</v>
      </c>
      <c r="CD19" s="18">
        <v>0</v>
      </c>
      <c r="CE19" s="69">
        <f t="shared" si="6"/>
        <v>8</v>
      </c>
      <c r="CF19" s="18">
        <v>0</v>
      </c>
      <c r="CG19" s="29">
        <v>0</v>
      </c>
      <c r="CH19" s="29">
        <v>0</v>
      </c>
      <c r="CI19" s="29">
        <v>19</v>
      </c>
      <c r="CJ19" s="29">
        <v>0</v>
      </c>
      <c r="CK19" s="29">
        <f t="shared" si="19"/>
        <v>19</v>
      </c>
      <c r="CL19" s="29">
        <v>0</v>
      </c>
      <c r="CM19" s="18">
        <v>0</v>
      </c>
      <c r="CN19" s="18">
        <v>0</v>
      </c>
      <c r="CO19" s="18">
        <v>21</v>
      </c>
      <c r="CP19" s="18">
        <v>0</v>
      </c>
      <c r="CQ19" s="18">
        <f t="shared" si="7"/>
        <v>21</v>
      </c>
      <c r="CR19" s="18">
        <v>0</v>
      </c>
      <c r="CS19" s="57">
        <v>2</v>
      </c>
      <c r="CT19" s="57">
        <v>1</v>
      </c>
      <c r="CU19" s="57">
        <v>0</v>
      </c>
      <c r="CV19" s="57">
        <v>4</v>
      </c>
      <c r="CW19" s="57">
        <v>1</v>
      </c>
      <c r="CX19" s="57">
        <v>0</v>
      </c>
      <c r="CY19" s="57">
        <v>6</v>
      </c>
      <c r="CZ19" s="57">
        <v>8</v>
      </c>
      <c r="DA19" s="57">
        <v>0</v>
      </c>
      <c r="DB19" s="57">
        <v>5</v>
      </c>
      <c r="DC19" s="57">
        <v>2</v>
      </c>
      <c r="DD19" s="57">
        <v>1</v>
      </c>
      <c r="DE19" s="18" t="s">
        <v>399</v>
      </c>
      <c r="DF19" s="18">
        <f t="shared" si="20"/>
        <v>3</v>
      </c>
      <c r="DG19" s="63" t="s">
        <v>43</v>
      </c>
      <c r="DH19" s="64" t="s">
        <v>582</v>
      </c>
      <c r="DI19" s="68">
        <v>47</v>
      </c>
      <c r="DJ19" s="68">
        <v>23</v>
      </c>
      <c r="DK19" s="69" t="s">
        <v>43</v>
      </c>
      <c r="DL19" s="70" t="s">
        <v>578</v>
      </c>
      <c r="DM19" s="70" t="s">
        <v>579</v>
      </c>
      <c r="DN19" s="69">
        <v>1</v>
      </c>
      <c r="DO19" s="69">
        <f t="shared" ca="1" si="8"/>
        <v>6</v>
      </c>
      <c r="DP19" s="69">
        <v>1</v>
      </c>
      <c r="DQ19" s="69">
        <f t="shared" ca="1" si="9"/>
        <v>8</v>
      </c>
      <c r="DR19">
        <f t="shared" si="10"/>
        <v>81</v>
      </c>
      <c r="DS19">
        <f t="shared" ca="1" si="11"/>
        <v>32</v>
      </c>
      <c r="DT19">
        <f t="shared" ca="1" si="12"/>
        <v>49</v>
      </c>
      <c r="DU19">
        <f t="shared" si="13"/>
        <v>74</v>
      </c>
      <c r="DV19">
        <f t="shared" ca="1" si="14"/>
        <v>35</v>
      </c>
      <c r="DW19">
        <f t="shared" ca="1" si="15"/>
        <v>39</v>
      </c>
      <c r="DX19">
        <f t="shared" ca="1" si="16"/>
        <v>16</v>
      </c>
      <c r="DY19">
        <f t="shared" ca="1" si="17"/>
        <v>24</v>
      </c>
      <c r="DZ19">
        <f t="shared" ca="1" si="16"/>
        <v>18</v>
      </c>
      <c r="EA19">
        <f t="shared" ca="1" si="17"/>
        <v>22</v>
      </c>
    </row>
    <row r="20" spans="1:131" x14ac:dyDescent="0.2">
      <c r="A20" s="59" t="s">
        <v>341</v>
      </c>
      <c r="B20" s="59" t="s">
        <v>301</v>
      </c>
      <c r="C20" s="59" t="s">
        <v>302</v>
      </c>
      <c r="D20" s="84" t="s">
        <v>303</v>
      </c>
      <c r="E20" s="59">
        <v>113</v>
      </c>
      <c r="F20" s="59">
        <v>3</v>
      </c>
      <c r="G20" s="22">
        <v>1023621</v>
      </c>
      <c r="H20" s="56" t="s">
        <v>358</v>
      </c>
      <c r="I20" s="37">
        <v>10236210333</v>
      </c>
      <c r="J20" s="18">
        <v>3</v>
      </c>
      <c r="K20" s="18">
        <v>2020</v>
      </c>
      <c r="L20" s="18" t="s">
        <v>359</v>
      </c>
      <c r="M20" s="18" t="s">
        <v>38</v>
      </c>
      <c r="N20" s="18" t="s">
        <v>39</v>
      </c>
      <c r="O20" s="18" t="s">
        <v>40</v>
      </c>
      <c r="P20" s="18" t="s">
        <v>306</v>
      </c>
      <c r="Q20" s="18" t="s">
        <v>42</v>
      </c>
      <c r="R20" s="18" t="s">
        <v>42</v>
      </c>
      <c r="S20" s="18" t="s">
        <v>42</v>
      </c>
      <c r="T20" s="18" t="s">
        <v>42</v>
      </c>
      <c r="U20" s="29">
        <v>11</v>
      </c>
      <c r="V20" s="29">
        <v>68</v>
      </c>
      <c r="W20" s="29">
        <v>82</v>
      </c>
      <c r="X20" s="29">
        <v>11</v>
      </c>
      <c r="Y20" s="29">
        <v>11</v>
      </c>
      <c r="Z20" s="55">
        <v>25</v>
      </c>
      <c r="AA20" s="55">
        <v>0</v>
      </c>
      <c r="AB20" s="55">
        <v>0</v>
      </c>
      <c r="AC20" s="55">
        <v>25</v>
      </c>
      <c r="AD20" s="55">
        <v>0</v>
      </c>
      <c r="AE20" s="18" t="s">
        <v>43</v>
      </c>
      <c r="AF20" s="18" t="s">
        <v>43</v>
      </c>
      <c r="AG20" s="18" t="s">
        <v>198</v>
      </c>
      <c r="AH20" s="18" t="s">
        <v>42</v>
      </c>
      <c r="AI20" s="18" t="s">
        <v>43</v>
      </c>
      <c r="AJ20" s="18" t="s">
        <v>43</v>
      </c>
      <c r="AK20" s="18" t="s">
        <v>43</v>
      </c>
      <c r="AL20" s="18">
        <f t="shared" ca="1" si="0"/>
        <v>24</v>
      </c>
      <c r="AM20" s="18" t="s">
        <v>42</v>
      </c>
      <c r="AN20" s="18" t="s">
        <v>305</v>
      </c>
      <c r="AO20" s="18" t="s">
        <v>42</v>
      </c>
      <c r="AP20" s="18" t="s">
        <v>42</v>
      </c>
      <c r="AQ20" s="18">
        <v>0</v>
      </c>
      <c r="AR20" s="18">
        <v>0</v>
      </c>
      <c r="AS20" s="18" t="s">
        <v>43</v>
      </c>
      <c r="AT20" s="18">
        <f t="shared" ca="1" si="18"/>
        <v>18</v>
      </c>
      <c r="AU20" s="18">
        <v>40</v>
      </c>
      <c r="AV20" s="18">
        <v>0</v>
      </c>
      <c r="AW20" s="71">
        <v>10</v>
      </c>
      <c r="AX20" s="71">
        <v>0</v>
      </c>
      <c r="AY20" s="71">
        <v>13</v>
      </c>
      <c r="AZ20" s="71">
        <v>0</v>
      </c>
      <c r="BA20" s="71">
        <f t="shared" si="1"/>
        <v>23</v>
      </c>
      <c r="BB20" s="71">
        <v>0</v>
      </c>
      <c r="BC20" s="72">
        <v>10</v>
      </c>
      <c r="BD20" s="72">
        <v>0</v>
      </c>
      <c r="BE20" s="72">
        <v>7</v>
      </c>
      <c r="BF20" s="72">
        <v>0</v>
      </c>
      <c r="BG20" s="72">
        <f t="shared" si="2"/>
        <v>17</v>
      </c>
      <c r="BH20" s="72">
        <v>0</v>
      </c>
      <c r="BI20" s="58">
        <v>6</v>
      </c>
      <c r="BJ20" s="58">
        <v>0</v>
      </c>
      <c r="BK20" s="58">
        <v>12</v>
      </c>
      <c r="BL20" s="58">
        <v>0</v>
      </c>
      <c r="BM20" s="58">
        <f t="shared" si="3"/>
        <v>18</v>
      </c>
      <c r="BN20" s="58">
        <v>0</v>
      </c>
      <c r="BO20" s="18">
        <v>14</v>
      </c>
      <c r="BP20" s="18">
        <v>0</v>
      </c>
      <c r="BQ20" s="18">
        <v>8</v>
      </c>
      <c r="BR20" s="18">
        <v>0</v>
      </c>
      <c r="BS20" s="69">
        <f t="shared" si="4"/>
        <v>22</v>
      </c>
      <c r="BT20" s="18">
        <v>0</v>
      </c>
      <c r="BU20" s="74">
        <v>4</v>
      </c>
      <c r="BV20" s="74">
        <v>0</v>
      </c>
      <c r="BW20" s="74">
        <v>4</v>
      </c>
      <c r="BX20" s="74">
        <v>0</v>
      </c>
      <c r="BY20" s="74">
        <f t="shared" si="5"/>
        <v>8</v>
      </c>
      <c r="BZ20" s="74">
        <v>0</v>
      </c>
      <c r="CA20" s="18">
        <v>0</v>
      </c>
      <c r="CB20" s="18">
        <v>0</v>
      </c>
      <c r="CC20" s="18">
        <v>8</v>
      </c>
      <c r="CD20" s="18">
        <v>0</v>
      </c>
      <c r="CE20" s="69">
        <f t="shared" si="6"/>
        <v>8</v>
      </c>
      <c r="CF20" s="18">
        <v>0</v>
      </c>
      <c r="CG20" s="29">
        <v>6</v>
      </c>
      <c r="CH20" s="29">
        <v>0</v>
      </c>
      <c r="CI20" s="29">
        <v>12</v>
      </c>
      <c r="CJ20" s="29">
        <v>0</v>
      </c>
      <c r="CK20" s="29">
        <f t="shared" si="19"/>
        <v>18</v>
      </c>
      <c r="CL20" s="29">
        <v>0</v>
      </c>
      <c r="CM20" s="18">
        <v>14</v>
      </c>
      <c r="CN20" s="18">
        <v>0</v>
      </c>
      <c r="CO20" s="18">
        <v>8</v>
      </c>
      <c r="CP20" s="18">
        <v>0</v>
      </c>
      <c r="CQ20" s="18">
        <f t="shared" si="7"/>
        <v>22</v>
      </c>
      <c r="CR20" s="18">
        <v>0</v>
      </c>
      <c r="CS20" s="57">
        <v>7</v>
      </c>
      <c r="CT20" s="57">
        <v>3</v>
      </c>
      <c r="CU20" s="57">
        <v>1</v>
      </c>
      <c r="CV20" s="57">
        <v>0</v>
      </c>
      <c r="CW20" s="57">
        <v>4</v>
      </c>
      <c r="CX20" s="57">
        <v>1</v>
      </c>
      <c r="CY20" s="57">
        <v>5</v>
      </c>
      <c r="CZ20" s="57">
        <v>8</v>
      </c>
      <c r="DA20" s="57">
        <v>0</v>
      </c>
      <c r="DB20" s="57">
        <v>1</v>
      </c>
      <c r="DC20" s="57">
        <v>1</v>
      </c>
      <c r="DD20" s="57">
        <v>1</v>
      </c>
      <c r="DE20" s="18" t="s">
        <v>412</v>
      </c>
      <c r="DF20" s="18">
        <f t="shared" si="20"/>
        <v>3</v>
      </c>
      <c r="DG20" s="63" t="s">
        <v>43</v>
      </c>
      <c r="DH20" s="64" t="s">
        <v>582</v>
      </c>
      <c r="DI20" s="68">
        <v>43</v>
      </c>
      <c r="DJ20" s="68">
        <v>21</v>
      </c>
      <c r="DK20" s="69" t="s">
        <v>43</v>
      </c>
      <c r="DL20" s="70" t="s">
        <v>578</v>
      </c>
      <c r="DM20" s="70" t="s">
        <v>579</v>
      </c>
      <c r="DN20" s="69">
        <v>1</v>
      </c>
      <c r="DO20" s="69">
        <f t="shared" ca="1" si="8"/>
        <v>6</v>
      </c>
      <c r="DP20" s="69">
        <v>1</v>
      </c>
      <c r="DQ20" s="69">
        <f t="shared" ca="1" si="9"/>
        <v>7</v>
      </c>
      <c r="DR20">
        <f t="shared" si="10"/>
        <v>79</v>
      </c>
      <c r="DS20">
        <f t="shared" ca="1" si="11"/>
        <v>39</v>
      </c>
      <c r="DT20">
        <f t="shared" ca="1" si="12"/>
        <v>40</v>
      </c>
      <c r="DU20">
        <f t="shared" si="13"/>
        <v>82</v>
      </c>
      <c r="DV20">
        <f t="shared" ca="1" si="14"/>
        <v>35</v>
      </c>
      <c r="DW20">
        <f t="shared" ca="1" si="15"/>
        <v>47</v>
      </c>
      <c r="DX20">
        <f t="shared" ca="1" si="16"/>
        <v>16</v>
      </c>
      <c r="DY20">
        <f t="shared" ca="1" si="17"/>
        <v>24</v>
      </c>
      <c r="DZ20">
        <f t="shared" ca="1" si="16"/>
        <v>17</v>
      </c>
      <c r="EA20">
        <f t="shared" ca="1" si="17"/>
        <v>23</v>
      </c>
    </row>
    <row r="21" spans="1:131" x14ac:dyDescent="0.2">
      <c r="A21" s="59" t="s">
        <v>341</v>
      </c>
      <c r="B21" s="59" t="s">
        <v>301</v>
      </c>
      <c r="C21" s="59" t="s">
        <v>302</v>
      </c>
      <c r="D21" s="59" t="s">
        <v>303</v>
      </c>
      <c r="E21" s="59">
        <v>60</v>
      </c>
      <c r="F21" s="59">
        <v>3</v>
      </c>
      <c r="G21" s="22">
        <v>1023621</v>
      </c>
      <c r="H21" s="56" t="s">
        <v>348</v>
      </c>
      <c r="I21" s="37">
        <v>10236210312</v>
      </c>
      <c r="J21" s="18">
        <v>3</v>
      </c>
      <c r="K21" s="18">
        <v>2020</v>
      </c>
      <c r="L21" s="18" t="s">
        <v>349</v>
      </c>
      <c r="M21" s="18" t="s">
        <v>38</v>
      </c>
      <c r="N21" s="18" t="s">
        <v>39</v>
      </c>
      <c r="O21" s="18" t="s">
        <v>40</v>
      </c>
      <c r="P21" s="18" t="s">
        <v>304</v>
      </c>
      <c r="Q21" s="18" t="s">
        <v>42</v>
      </c>
      <c r="R21" s="18" t="s">
        <v>42</v>
      </c>
      <c r="S21" s="18" t="s">
        <v>42</v>
      </c>
      <c r="T21" s="18" t="s">
        <v>42</v>
      </c>
      <c r="U21" s="29">
        <v>10</v>
      </c>
      <c r="V21" s="29">
        <v>56</v>
      </c>
      <c r="W21" s="29">
        <v>82</v>
      </c>
      <c r="X21" s="29">
        <v>10</v>
      </c>
      <c r="Y21" s="29">
        <v>10</v>
      </c>
      <c r="Z21" s="55">
        <v>25</v>
      </c>
      <c r="AA21" s="55">
        <v>0</v>
      </c>
      <c r="AB21" s="55">
        <v>0</v>
      </c>
      <c r="AC21" s="55">
        <v>25</v>
      </c>
      <c r="AD21" s="55">
        <v>0</v>
      </c>
      <c r="AE21" s="18" t="s">
        <v>42</v>
      </c>
      <c r="AF21" s="18" t="s">
        <v>42</v>
      </c>
      <c r="AG21" s="18" t="s">
        <v>198</v>
      </c>
      <c r="AH21" s="18" t="s">
        <v>42</v>
      </c>
      <c r="AI21" s="18" t="s">
        <v>43</v>
      </c>
      <c r="AJ21" s="18" t="s">
        <v>43</v>
      </c>
      <c r="AK21" s="18" t="s">
        <v>43</v>
      </c>
      <c r="AL21" s="18">
        <f t="shared" ca="1" si="0"/>
        <v>17</v>
      </c>
      <c r="AM21" s="18" t="s">
        <v>42</v>
      </c>
      <c r="AN21" s="18" t="s">
        <v>305</v>
      </c>
      <c r="AO21" s="18" t="s">
        <v>42</v>
      </c>
      <c r="AP21" s="18" t="s">
        <v>42</v>
      </c>
      <c r="AQ21" s="18">
        <v>0</v>
      </c>
      <c r="AR21" s="18">
        <v>0</v>
      </c>
      <c r="AS21" s="18" t="s">
        <v>43</v>
      </c>
      <c r="AT21" s="18">
        <f t="shared" ca="1" si="18"/>
        <v>10</v>
      </c>
      <c r="AU21" s="18">
        <v>40</v>
      </c>
      <c r="AV21" s="18">
        <v>0</v>
      </c>
      <c r="AW21" s="71">
        <v>15</v>
      </c>
      <c r="AX21" s="71">
        <v>0</v>
      </c>
      <c r="AY21" s="71">
        <v>5</v>
      </c>
      <c r="AZ21" s="71">
        <v>0</v>
      </c>
      <c r="BA21" s="71">
        <f t="shared" si="1"/>
        <v>20</v>
      </c>
      <c r="BB21" s="71">
        <v>0</v>
      </c>
      <c r="BC21" s="72">
        <v>18</v>
      </c>
      <c r="BD21" s="72">
        <v>0</v>
      </c>
      <c r="BE21" s="72">
        <v>2</v>
      </c>
      <c r="BF21" s="72">
        <v>0</v>
      </c>
      <c r="BG21" s="72">
        <f t="shared" si="2"/>
        <v>20</v>
      </c>
      <c r="BH21" s="72">
        <v>0</v>
      </c>
      <c r="BI21" s="58">
        <v>16</v>
      </c>
      <c r="BJ21" s="58">
        <v>0</v>
      </c>
      <c r="BK21" s="58">
        <v>4</v>
      </c>
      <c r="BL21" s="58">
        <v>0</v>
      </c>
      <c r="BM21" s="58">
        <f t="shared" si="3"/>
        <v>20</v>
      </c>
      <c r="BN21" s="58">
        <v>0</v>
      </c>
      <c r="BO21" s="18">
        <v>17</v>
      </c>
      <c r="BP21" s="18">
        <v>0</v>
      </c>
      <c r="BQ21" s="18">
        <v>3</v>
      </c>
      <c r="BR21" s="18">
        <v>0</v>
      </c>
      <c r="BS21" s="69">
        <f t="shared" si="4"/>
        <v>20</v>
      </c>
      <c r="BT21" s="18">
        <v>0</v>
      </c>
      <c r="BU21" s="74">
        <v>6</v>
      </c>
      <c r="BV21" s="74">
        <v>0</v>
      </c>
      <c r="BW21" s="74">
        <v>2</v>
      </c>
      <c r="BX21" s="74">
        <v>0</v>
      </c>
      <c r="BY21" s="74">
        <f t="shared" si="5"/>
        <v>8</v>
      </c>
      <c r="BZ21" s="74">
        <v>0</v>
      </c>
      <c r="CA21" s="18">
        <v>5</v>
      </c>
      <c r="CB21" s="18">
        <v>0</v>
      </c>
      <c r="CC21" s="18">
        <v>3</v>
      </c>
      <c r="CD21" s="18">
        <v>0</v>
      </c>
      <c r="CE21" s="69">
        <f t="shared" si="6"/>
        <v>8</v>
      </c>
      <c r="CF21" s="18">
        <v>0</v>
      </c>
      <c r="CG21" s="29">
        <v>16</v>
      </c>
      <c r="CH21" s="29">
        <v>0</v>
      </c>
      <c r="CI21" s="29">
        <v>4</v>
      </c>
      <c r="CJ21" s="29">
        <v>0</v>
      </c>
      <c r="CK21" s="29">
        <f t="shared" si="19"/>
        <v>20</v>
      </c>
      <c r="CL21" s="29">
        <v>0</v>
      </c>
      <c r="CM21" s="18">
        <v>17</v>
      </c>
      <c r="CN21" s="18">
        <v>0</v>
      </c>
      <c r="CO21" s="18">
        <v>3</v>
      </c>
      <c r="CP21" s="18">
        <v>0</v>
      </c>
      <c r="CQ21" s="18">
        <f t="shared" si="7"/>
        <v>20</v>
      </c>
      <c r="CR21" s="18">
        <v>0</v>
      </c>
      <c r="CS21" s="57">
        <v>2</v>
      </c>
      <c r="CT21" s="57">
        <v>5</v>
      </c>
      <c r="CU21" s="57">
        <v>1</v>
      </c>
      <c r="CV21" s="57">
        <v>5</v>
      </c>
      <c r="CW21" s="57">
        <v>3</v>
      </c>
      <c r="CX21" s="57">
        <v>1</v>
      </c>
      <c r="CY21" s="57">
        <v>7</v>
      </c>
      <c r="CZ21" s="57">
        <v>0</v>
      </c>
      <c r="DA21" s="57">
        <v>0</v>
      </c>
      <c r="DB21" s="57">
        <v>0</v>
      </c>
      <c r="DC21" s="57">
        <v>4</v>
      </c>
      <c r="DD21" s="57">
        <v>1</v>
      </c>
      <c r="DE21" s="18" t="s">
        <v>400</v>
      </c>
      <c r="DF21" s="18">
        <f t="shared" si="20"/>
        <v>3</v>
      </c>
      <c r="DG21" s="63" t="s">
        <v>42</v>
      </c>
      <c r="DH21" s="64"/>
      <c r="DI21" s="68">
        <v>43</v>
      </c>
      <c r="DJ21" s="68">
        <v>33</v>
      </c>
      <c r="DK21" s="69" t="s">
        <v>43</v>
      </c>
      <c r="DL21" s="70" t="s">
        <v>578</v>
      </c>
      <c r="DM21" s="70" t="s">
        <v>579</v>
      </c>
      <c r="DN21" s="69">
        <v>1</v>
      </c>
      <c r="DO21" s="69">
        <f t="shared" ca="1" si="8"/>
        <v>4</v>
      </c>
      <c r="DP21" s="69">
        <v>1</v>
      </c>
      <c r="DQ21" s="69">
        <f t="shared" ca="1" si="9"/>
        <v>7</v>
      </c>
      <c r="DR21">
        <f t="shared" si="10"/>
        <v>66</v>
      </c>
      <c r="DS21">
        <f t="shared" ca="1" si="11"/>
        <v>31</v>
      </c>
      <c r="DT21">
        <f t="shared" ca="1" si="12"/>
        <v>35</v>
      </c>
      <c r="DU21">
        <f t="shared" si="13"/>
        <v>82</v>
      </c>
      <c r="DV21">
        <f t="shared" ca="1" si="14"/>
        <v>37</v>
      </c>
      <c r="DW21">
        <f t="shared" ca="1" si="15"/>
        <v>45</v>
      </c>
      <c r="DX21">
        <f t="shared" ca="1" si="16"/>
        <v>16</v>
      </c>
      <c r="DY21">
        <f t="shared" ca="1" si="17"/>
        <v>24</v>
      </c>
      <c r="DZ21">
        <f t="shared" ca="1" si="16"/>
        <v>17</v>
      </c>
      <c r="EA21">
        <f t="shared" ca="1" si="17"/>
        <v>23</v>
      </c>
    </row>
    <row r="22" spans="1:131" x14ac:dyDescent="0.2">
      <c r="A22" s="59" t="s">
        <v>341</v>
      </c>
      <c r="B22" s="59" t="s">
        <v>301</v>
      </c>
      <c r="C22" s="59" t="s">
        <v>302</v>
      </c>
      <c r="D22" s="59" t="s">
        <v>303</v>
      </c>
      <c r="E22" s="59">
        <v>111</v>
      </c>
      <c r="F22" s="59">
        <v>3</v>
      </c>
      <c r="G22" s="22">
        <v>1023621</v>
      </c>
      <c r="H22" s="56" t="s">
        <v>356</v>
      </c>
      <c r="I22" s="37">
        <v>10236210331</v>
      </c>
      <c r="J22" s="18">
        <v>3</v>
      </c>
      <c r="K22" s="18">
        <v>2020</v>
      </c>
      <c r="L22" s="18" t="s">
        <v>357</v>
      </c>
      <c r="M22" s="18" t="s">
        <v>38</v>
      </c>
      <c r="N22" s="18" t="s">
        <v>39</v>
      </c>
      <c r="O22" s="18" t="s">
        <v>40</v>
      </c>
      <c r="P22" s="18" t="s">
        <v>304</v>
      </c>
      <c r="Q22" s="18" t="s">
        <v>42</v>
      </c>
      <c r="R22" s="18" t="s">
        <v>42</v>
      </c>
      <c r="S22" s="18" t="s">
        <v>42</v>
      </c>
      <c r="T22" s="18" t="s">
        <v>42</v>
      </c>
      <c r="U22" s="29">
        <v>12</v>
      </c>
      <c r="V22" s="29">
        <v>54</v>
      </c>
      <c r="W22" s="29">
        <v>96</v>
      </c>
      <c r="X22" s="29">
        <v>12</v>
      </c>
      <c r="Y22" s="29">
        <v>12</v>
      </c>
      <c r="Z22" s="55">
        <v>25</v>
      </c>
      <c r="AA22" s="55">
        <v>0</v>
      </c>
      <c r="AB22" s="55">
        <v>0</v>
      </c>
      <c r="AC22" s="55">
        <v>25</v>
      </c>
      <c r="AD22" s="55">
        <v>0</v>
      </c>
      <c r="AE22" s="18" t="s">
        <v>42</v>
      </c>
      <c r="AF22" s="18" t="s">
        <v>42</v>
      </c>
      <c r="AG22" s="18" t="s">
        <v>198</v>
      </c>
      <c r="AH22" s="18" t="s">
        <v>42</v>
      </c>
      <c r="AI22" s="18" t="s">
        <v>43</v>
      </c>
      <c r="AJ22" s="18" t="s">
        <v>43</v>
      </c>
      <c r="AK22" s="18" t="s">
        <v>43</v>
      </c>
      <c r="AL22" s="18">
        <f t="shared" ca="1" si="0"/>
        <v>18</v>
      </c>
      <c r="AM22" s="18" t="s">
        <v>42</v>
      </c>
      <c r="AN22" s="18" t="s">
        <v>305</v>
      </c>
      <c r="AO22" s="18" t="s">
        <v>42</v>
      </c>
      <c r="AP22" s="18" t="s">
        <v>42</v>
      </c>
      <c r="AQ22" s="18">
        <v>0</v>
      </c>
      <c r="AR22" s="18">
        <v>0</v>
      </c>
      <c r="AS22" s="18" t="s">
        <v>43</v>
      </c>
      <c r="AT22" s="18">
        <f t="shared" ca="1" si="18"/>
        <v>14</v>
      </c>
      <c r="AU22" s="18">
        <v>40</v>
      </c>
      <c r="AV22" s="18">
        <v>0</v>
      </c>
      <c r="AW22" s="71">
        <v>10</v>
      </c>
      <c r="AX22" s="71">
        <v>0</v>
      </c>
      <c r="AY22" s="71">
        <v>10</v>
      </c>
      <c r="AZ22" s="71">
        <v>0</v>
      </c>
      <c r="BA22" s="71">
        <f t="shared" si="1"/>
        <v>20</v>
      </c>
      <c r="BB22" s="71">
        <v>0</v>
      </c>
      <c r="BC22" s="72">
        <v>17</v>
      </c>
      <c r="BD22" s="72">
        <v>0</v>
      </c>
      <c r="BE22" s="72">
        <v>3</v>
      </c>
      <c r="BF22" s="72">
        <v>0</v>
      </c>
      <c r="BG22" s="72">
        <f t="shared" si="2"/>
        <v>20</v>
      </c>
      <c r="BH22" s="72">
        <v>0</v>
      </c>
      <c r="BI22" s="58">
        <v>5</v>
      </c>
      <c r="BJ22" s="58">
        <v>0</v>
      </c>
      <c r="BK22" s="58">
        <v>15</v>
      </c>
      <c r="BL22" s="58">
        <v>0</v>
      </c>
      <c r="BM22" s="58">
        <f t="shared" si="3"/>
        <v>20</v>
      </c>
      <c r="BN22" s="58">
        <v>0</v>
      </c>
      <c r="BO22" s="18">
        <v>10</v>
      </c>
      <c r="BP22" s="18">
        <v>0</v>
      </c>
      <c r="BQ22" s="18">
        <v>10</v>
      </c>
      <c r="BR22" s="18">
        <v>0</v>
      </c>
      <c r="BS22" s="69">
        <f t="shared" si="4"/>
        <v>20</v>
      </c>
      <c r="BT22" s="18">
        <v>0</v>
      </c>
      <c r="BU22" s="74">
        <v>8</v>
      </c>
      <c r="BV22" s="74">
        <v>0</v>
      </c>
      <c r="BW22" s="74">
        <v>0</v>
      </c>
      <c r="BX22" s="74">
        <v>0</v>
      </c>
      <c r="BY22" s="74">
        <f t="shared" si="5"/>
        <v>8</v>
      </c>
      <c r="BZ22" s="74">
        <v>0</v>
      </c>
      <c r="CA22" s="18">
        <v>4</v>
      </c>
      <c r="CB22" s="18">
        <v>0</v>
      </c>
      <c r="CC22" s="18">
        <v>4</v>
      </c>
      <c r="CD22" s="18">
        <v>0</v>
      </c>
      <c r="CE22" s="69">
        <f t="shared" si="6"/>
        <v>8</v>
      </c>
      <c r="CF22" s="18">
        <v>0</v>
      </c>
      <c r="CG22" s="29">
        <v>5</v>
      </c>
      <c r="CH22" s="29">
        <v>0</v>
      </c>
      <c r="CI22" s="29">
        <v>15</v>
      </c>
      <c r="CJ22" s="29">
        <v>0</v>
      </c>
      <c r="CK22" s="29">
        <f t="shared" si="19"/>
        <v>20</v>
      </c>
      <c r="CL22" s="29">
        <v>0</v>
      </c>
      <c r="CM22" s="18">
        <v>10</v>
      </c>
      <c r="CN22" s="18">
        <v>0</v>
      </c>
      <c r="CO22" s="18">
        <v>10</v>
      </c>
      <c r="CP22" s="18">
        <v>0</v>
      </c>
      <c r="CQ22" s="18">
        <f t="shared" si="7"/>
        <v>20</v>
      </c>
      <c r="CR22" s="18">
        <v>0</v>
      </c>
      <c r="CS22" s="57">
        <v>7</v>
      </c>
      <c r="CT22" s="57">
        <v>3</v>
      </c>
      <c r="CU22" s="57">
        <v>1</v>
      </c>
      <c r="CV22" s="57">
        <v>6</v>
      </c>
      <c r="CW22" s="57">
        <v>2</v>
      </c>
      <c r="CX22" s="57">
        <v>0</v>
      </c>
      <c r="CY22" s="57">
        <v>0</v>
      </c>
      <c r="CZ22" s="57">
        <v>4</v>
      </c>
      <c r="DA22" s="57">
        <v>1</v>
      </c>
      <c r="DB22" s="57">
        <v>0</v>
      </c>
      <c r="DC22" s="57">
        <v>7</v>
      </c>
      <c r="DD22" s="57">
        <v>0</v>
      </c>
      <c r="DE22" s="18" t="s">
        <v>401</v>
      </c>
      <c r="DF22" s="18">
        <f t="shared" si="20"/>
        <v>3</v>
      </c>
      <c r="DG22" s="63" t="s">
        <v>42</v>
      </c>
      <c r="DH22" s="64"/>
      <c r="DI22" s="68">
        <v>44</v>
      </c>
      <c r="DJ22" s="68">
        <v>21</v>
      </c>
      <c r="DK22" s="69" t="s">
        <v>43</v>
      </c>
      <c r="DL22" s="70" t="s">
        <v>578</v>
      </c>
      <c r="DM22" s="70" t="s">
        <v>579</v>
      </c>
      <c r="DN22" s="69">
        <v>1</v>
      </c>
      <c r="DO22" s="69">
        <f t="shared" ca="1" si="8"/>
        <v>4</v>
      </c>
      <c r="DP22" s="69">
        <v>1</v>
      </c>
      <c r="DQ22" s="69">
        <f t="shared" ca="1" si="9"/>
        <v>7</v>
      </c>
      <c r="DR22">
        <f t="shared" si="10"/>
        <v>66</v>
      </c>
      <c r="DS22">
        <f t="shared" ca="1" si="11"/>
        <v>27</v>
      </c>
      <c r="DT22">
        <f t="shared" ca="1" si="12"/>
        <v>39</v>
      </c>
      <c r="DU22">
        <f t="shared" si="13"/>
        <v>96</v>
      </c>
      <c r="DV22">
        <f t="shared" ca="1" si="14"/>
        <v>48</v>
      </c>
      <c r="DW22">
        <f t="shared" ca="1" si="15"/>
        <v>48</v>
      </c>
      <c r="DX22">
        <f t="shared" ca="1" si="16"/>
        <v>19</v>
      </c>
      <c r="DY22">
        <f t="shared" ca="1" si="17"/>
        <v>21</v>
      </c>
      <c r="DZ22">
        <f t="shared" ca="1" si="16"/>
        <v>18</v>
      </c>
      <c r="EA22">
        <f t="shared" ca="1" si="17"/>
        <v>22</v>
      </c>
    </row>
    <row r="23" spans="1:131" x14ac:dyDescent="0.2">
      <c r="A23" s="59" t="s">
        <v>341</v>
      </c>
      <c r="B23" s="59" t="s">
        <v>301</v>
      </c>
      <c r="C23" s="59" t="s">
        <v>302</v>
      </c>
      <c r="D23" s="59" t="s">
        <v>303</v>
      </c>
      <c r="E23" s="59">
        <v>57</v>
      </c>
      <c r="F23" s="59">
        <v>3</v>
      </c>
      <c r="G23" s="22">
        <v>1023621</v>
      </c>
      <c r="H23" s="56" t="s">
        <v>346</v>
      </c>
      <c r="I23" s="37">
        <v>10236210309</v>
      </c>
      <c r="J23" s="18">
        <v>3</v>
      </c>
      <c r="K23" s="18">
        <v>2020</v>
      </c>
      <c r="L23" s="18" t="s">
        <v>347</v>
      </c>
      <c r="M23" s="18" t="s">
        <v>38</v>
      </c>
      <c r="N23" s="18" t="s">
        <v>39</v>
      </c>
      <c r="O23" s="18" t="s">
        <v>40</v>
      </c>
      <c r="P23" s="18" t="s">
        <v>304</v>
      </c>
      <c r="Q23" s="18" t="s">
        <v>42</v>
      </c>
      <c r="R23" s="18" t="s">
        <v>42</v>
      </c>
      <c r="S23" s="18" t="s">
        <v>42</v>
      </c>
      <c r="T23" s="18" t="s">
        <v>42</v>
      </c>
      <c r="U23" s="29">
        <v>12</v>
      </c>
      <c r="V23" s="29">
        <v>62</v>
      </c>
      <c r="W23" s="29">
        <v>81</v>
      </c>
      <c r="X23" s="29">
        <v>10</v>
      </c>
      <c r="Y23" s="29">
        <v>12</v>
      </c>
      <c r="Z23" s="55">
        <v>25</v>
      </c>
      <c r="AA23" s="55">
        <v>0</v>
      </c>
      <c r="AB23" s="55">
        <v>0</v>
      </c>
      <c r="AC23" s="55">
        <v>25</v>
      </c>
      <c r="AD23" s="55">
        <v>0</v>
      </c>
      <c r="AE23" s="18" t="s">
        <v>42</v>
      </c>
      <c r="AF23" s="18" t="s">
        <v>42</v>
      </c>
      <c r="AG23" s="18" t="s">
        <v>198</v>
      </c>
      <c r="AH23" s="18" t="s">
        <v>42</v>
      </c>
      <c r="AI23" s="18" t="s">
        <v>43</v>
      </c>
      <c r="AJ23" s="18" t="s">
        <v>43</v>
      </c>
      <c r="AK23" s="18" t="s">
        <v>43</v>
      </c>
      <c r="AL23" s="18">
        <f t="shared" ca="1" si="0"/>
        <v>25</v>
      </c>
      <c r="AM23" s="18" t="s">
        <v>42</v>
      </c>
      <c r="AN23" s="18" t="s">
        <v>305</v>
      </c>
      <c r="AO23" s="18" t="s">
        <v>42</v>
      </c>
      <c r="AP23" s="18" t="s">
        <v>42</v>
      </c>
      <c r="AQ23" s="18">
        <v>0</v>
      </c>
      <c r="AR23" s="18">
        <v>0</v>
      </c>
      <c r="AS23" s="18" t="s">
        <v>43</v>
      </c>
      <c r="AT23" s="18">
        <f t="shared" ca="1" si="18"/>
        <v>12</v>
      </c>
      <c r="AU23" s="18">
        <v>40</v>
      </c>
      <c r="AV23" s="18">
        <v>0</v>
      </c>
      <c r="AW23" s="71">
        <v>13</v>
      </c>
      <c r="AX23" s="71">
        <v>0</v>
      </c>
      <c r="AY23" s="71">
        <v>7</v>
      </c>
      <c r="AZ23" s="71">
        <v>0</v>
      </c>
      <c r="BA23" s="71">
        <f t="shared" si="1"/>
        <v>20</v>
      </c>
      <c r="BB23" s="71">
        <v>0</v>
      </c>
      <c r="BC23" s="72">
        <v>14</v>
      </c>
      <c r="BD23" s="72">
        <v>0</v>
      </c>
      <c r="BE23" s="72">
        <v>6</v>
      </c>
      <c r="BF23" s="72">
        <v>0</v>
      </c>
      <c r="BG23" s="72">
        <f t="shared" si="2"/>
        <v>20</v>
      </c>
      <c r="BH23" s="72">
        <v>0</v>
      </c>
      <c r="BI23" s="58">
        <v>8</v>
      </c>
      <c r="BJ23" s="58">
        <v>0</v>
      </c>
      <c r="BK23" s="58">
        <v>10</v>
      </c>
      <c r="BL23" s="58">
        <v>2</v>
      </c>
      <c r="BM23" s="58">
        <f t="shared" si="3"/>
        <v>20</v>
      </c>
      <c r="BN23" s="58">
        <v>0</v>
      </c>
      <c r="BO23" s="18">
        <v>8</v>
      </c>
      <c r="BP23" s="18">
        <v>0</v>
      </c>
      <c r="BQ23" s="18">
        <v>9</v>
      </c>
      <c r="BR23" s="18">
        <v>3</v>
      </c>
      <c r="BS23" s="69">
        <f t="shared" si="4"/>
        <v>20</v>
      </c>
      <c r="BT23" s="18">
        <v>0</v>
      </c>
      <c r="BU23" s="74">
        <v>0</v>
      </c>
      <c r="BV23" s="74">
        <v>0</v>
      </c>
      <c r="BW23" s="74">
        <v>6</v>
      </c>
      <c r="BX23" s="74">
        <v>2</v>
      </c>
      <c r="BY23" s="74">
        <f t="shared" si="5"/>
        <v>8</v>
      </c>
      <c r="BZ23" s="74">
        <v>0</v>
      </c>
      <c r="CA23" s="18">
        <v>4</v>
      </c>
      <c r="CB23" s="18">
        <v>0</v>
      </c>
      <c r="CC23" s="18">
        <v>2</v>
      </c>
      <c r="CD23" s="18">
        <v>2</v>
      </c>
      <c r="CE23" s="69">
        <f t="shared" si="6"/>
        <v>8</v>
      </c>
      <c r="CF23" s="18">
        <v>0</v>
      </c>
      <c r="CG23" s="29">
        <v>8</v>
      </c>
      <c r="CH23" s="29">
        <v>0</v>
      </c>
      <c r="CI23" s="29">
        <v>10</v>
      </c>
      <c r="CJ23" s="29">
        <v>2</v>
      </c>
      <c r="CK23" s="29">
        <f t="shared" si="19"/>
        <v>20</v>
      </c>
      <c r="CL23" s="29">
        <v>0</v>
      </c>
      <c r="CM23" s="18">
        <v>8</v>
      </c>
      <c r="CN23" s="18">
        <v>0</v>
      </c>
      <c r="CO23" s="18">
        <v>9</v>
      </c>
      <c r="CP23" s="18">
        <v>3</v>
      </c>
      <c r="CQ23" s="18">
        <f t="shared" si="7"/>
        <v>20</v>
      </c>
      <c r="CR23" s="18">
        <v>0</v>
      </c>
      <c r="CS23" s="57">
        <v>5</v>
      </c>
      <c r="CT23" s="57">
        <v>2</v>
      </c>
      <c r="CU23" s="57">
        <v>3</v>
      </c>
      <c r="CV23" s="57">
        <v>0</v>
      </c>
      <c r="CW23" s="57">
        <v>7</v>
      </c>
      <c r="CX23" s="57">
        <v>0</v>
      </c>
      <c r="CY23" s="57">
        <v>5</v>
      </c>
      <c r="CZ23" s="57">
        <v>2</v>
      </c>
      <c r="DA23" s="57">
        <v>0</v>
      </c>
      <c r="DB23" s="57">
        <v>0</v>
      </c>
      <c r="DC23" s="57">
        <v>4</v>
      </c>
      <c r="DD23" s="57">
        <v>0</v>
      </c>
      <c r="DE23" s="18" t="s">
        <v>402</v>
      </c>
      <c r="DF23" s="18">
        <f t="shared" si="20"/>
        <v>3</v>
      </c>
      <c r="DG23" s="63" t="s">
        <v>42</v>
      </c>
      <c r="DH23" s="64"/>
      <c r="DI23" s="68">
        <v>46</v>
      </c>
      <c r="DJ23" s="68">
        <v>33</v>
      </c>
      <c r="DK23" s="69" t="s">
        <v>43</v>
      </c>
      <c r="DL23" s="70" t="s">
        <v>578</v>
      </c>
      <c r="DM23" s="70" t="s">
        <v>579</v>
      </c>
      <c r="DN23" s="69">
        <v>1</v>
      </c>
      <c r="DO23" s="69">
        <f t="shared" ca="1" si="8"/>
        <v>6</v>
      </c>
      <c r="DP23" s="69">
        <v>1</v>
      </c>
      <c r="DQ23" s="69">
        <f t="shared" ca="1" si="9"/>
        <v>7</v>
      </c>
      <c r="DR23">
        <f t="shared" si="10"/>
        <v>74</v>
      </c>
      <c r="DS23">
        <f t="shared" ca="1" si="11"/>
        <v>33</v>
      </c>
      <c r="DT23">
        <f t="shared" ca="1" si="12"/>
        <v>41</v>
      </c>
      <c r="DU23">
        <f t="shared" si="13"/>
        <v>81</v>
      </c>
      <c r="DV23">
        <f t="shared" ca="1" si="14"/>
        <v>36</v>
      </c>
      <c r="DW23">
        <f t="shared" ca="1" si="15"/>
        <v>45</v>
      </c>
      <c r="DX23">
        <f t="shared" ca="1" si="16"/>
        <v>16</v>
      </c>
      <c r="DY23">
        <f t="shared" ca="1" si="17"/>
        <v>24</v>
      </c>
      <c r="DZ23">
        <f t="shared" ca="1" si="16"/>
        <v>16</v>
      </c>
      <c r="EA23">
        <f t="shared" ca="1" si="17"/>
        <v>24</v>
      </c>
    </row>
    <row r="24" spans="1:131" x14ac:dyDescent="0.2">
      <c r="A24" s="59" t="s">
        <v>341</v>
      </c>
      <c r="B24" s="59" t="s">
        <v>301</v>
      </c>
      <c r="C24" s="59" t="s">
        <v>302</v>
      </c>
      <c r="D24" s="59" t="s">
        <v>303</v>
      </c>
      <c r="E24" s="59">
        <v>56</v>
      </c>
      <c r="F24" s="59">
        <v>3</v>
      </c>
      <c r="G24" s="22">
        <v>1023621</v>
      </c>
      <c r="H24" s="56" t="s">
        <v>344</v>
      </c>
      <c r="I24" s="37">
        <v>10236210308</v>
      </c>
      <c r="J24" s="18">
        <v>3</v>
      </c>
      <c r="K24" s="18">
        <v>2020</v>
      </c>
      <c r="L24" s="18" t="s">
        <v>345</v>
      </c>
      <c r="M24" s="18" t="s">
        <v>38</v>
      </c>
      <c r="N24" s="18" t="s">
        <v>39</v>
      </c>
      <c r="O24" s="18" t="s">
        <v>40</v>
      </c>
      <c r="P24" s="18" t="s">
        <v>304</v>
      </c>
      <c r="Q24" s="18" t="s">
        <v>42</v>
      </c>
      <c r="R24" s="18" t="s">
        <v>42</v>
      </c>
      <c r="S24" s="18" t="s">
        <v>42</v>
      </c>
      <c r="T24" s="18" t="s">
        <v>42</v>
      </c>
      <c r="U24" s="29">
        <v>15</v>
      </c>
      <c r="V24" s="29">
        <v>55</v>
      </c>
      <c r="W24" s="29">
        <v>65</v>
      </c>
      <c r="X24" s="29">
        <v>10</v>
      </c>
      <c r="Y24" s="29">
        <v>13</v>
      </c>
      <c r="Z24" s="55">
        <v>25</v>
      </c>
      <c r="AA24" s="55">
        <v>0</v>
      </c>
      <c r="AB24" s="55">
        <v>0</v>
      </c>
      <c r="AC24" s="55">
        <v>25</v>
      </c>
      <c r="AD24" s="55">
        <v>0</v>
      </c>
      <c r="AE24" s="18" t="s">
        <v>42</v>
      </c>
      <c r="AF24" s="18" t="s">
        <v>42</v>
      </c>
      <c r="AG24" s="18" t="s">
        <v>198</v>
      </c>
      <c r="AH24" s="18" t="s">
        <v>42</v>
      </c>
      <c r="AI24" s="18" t="s">
        <v>43</v>
      </c>
      <c r="AJ24" s="18" t="s">
        <v>43</v>
      </c>
      <c r="AK24" s="18" t="s">
        <v>43</v>
      </c>
      <c r="AL24" s="18">
        <f t="shared" ca="1" si="0"/>
        <v>24</v>
      </c>
      <c r="AM24" s="18" t="s">
        <v>42</v>
      </c>
      <c r="AN24" s="18" t="s">
        <v>305</v>
      </c>
      <c r="AO24" s="18" t="s">
        <v>42</v>
      </c>
      <c r="AP24" s="18" t="s">
        <v>42</v>
      </c>
      <c r="AQ24" s="18">
        <v>0</v>
      </c>
      <c r="AR24" s="18">
        <v>0</v>
      </c>
      <c r="AS24" s="18" t="s">
        <v>43</v>
      </c>
      <c r="AT24" s="18">
        <f t="shared" ca="1" si="18"/>
        <v>18</v>
      </c>
      <c r="AU24" s="18">
        <v>40</v>
      </c>
      <c r="AV24" s="18">
        <v>0</v>
      </c>
      <c r="AW24" s="71">
        <v>2</v>
      </c>
      <c r="AX24" s="71">
        <v>0</v>
      </c>
      <c r="AY24" s="71">
        <v>10</v>
      </c>
      <c r="AZ24" s="71">
        <v>0</v>
      </c>
      <c r="BA24" s="71">
        <f t="shared" si="1"/>
        <v>12</v>
      </c>
      <c r="BB24" s="71">
        <v>0</v>
      </c>
      <c r="BC24" s="72">
        <v>12</v>
      </c>
      <c r="BD24" s="72">
        <v>0</v>
      </c>
      <c r="BE24" s="72">
        <v>16</v>
      </c>
      <c r="BF24" s="72">
        <v>0</v>
      </c>
      <c r="BG24" s="72">
        <f t="shared" si="2"/>
        <v>28</v>
      </c>
      <c r="BH24" s="72">
        <v>0</v>
      </c>
      <c r="BI24" s="58">
        <v>8</v>
      </c>
      <c r="BJ24" s="58">
        <v>0</v>
      </c>
      <c r="BK24" s="58">
        <v>11</v>
      </c>
      <c r="BL24" s="58">
        <v>0</v>
      </c>
      <c r="BM24" s="58">
        <f t="shared" si="3"/>
        <v>19</v>
      </c>
      <c r="BN24" s="58">
        <v>0</v>
      </c>
      <c r="BO24" s="18">
        <v>9</v>
      </c>
      <c r="BP24" s="18">
        <v>0</v>
      </c>
      <c r="BQ24" s="18">
        <v>12</v>
      </c>
      <c r="BR24" s="18">
        <v>0</v>
      </c>
      <c r="BS24" s="69">
        <f t="shared" si="4"/>
        <v>21</v>
      </c>
      <c r="BT24" s="18">
        <v>0</v>
      </c>
      <c r="BU24" s="74">
        <v>0</v>
      </c>
      <c r="BV24" s="74">
        <v>0</v>
      </c>
      <c r="BW24" s="74">
        <v>8</v>
      </c>
      <c r="BX24" s="74">
        <v>0</v>
      </c>
      <c r="BY24" s="74">
        <f t="shared" si="5"/>
        <v>8</v>
      </c>
      <c r="BZ24" s="74">
        <v>0</v>
      </c>
      <c r="CA24" s="18">
        <v>0</v>
      </c>
      <c r="CB24" s="18">
        <v>0</v>
      </c>
      <c r="CC24" s="18">
        <v>8</v>
      </c>
      <c r="CD24" s="18">
        <v>0</v>
      </c>
      <c r="CE24" s="69">
        <f t="shared" si="6"/>
        <v>8</v>
      </c>
      <c r="CF24" s="18">
        <v>0</v>
      </c>
      <c r="CG24" s="29">
        <v>8</v>
      </c>
      <c r="CH24" s="29">
        <v>0</v>
      </c>
      <c r="CI24" s="29">
        <v>11</v>
      </c>
      <c r="CJ24" s="29">
        <v>0</v>
      </c>
      <c r="CK24" s="29">
        <f t="shared" si="19"/>
        <v>19</v>
      </c>
      <c r="CL24" s="29">
        <v>0</v>
      </c>
      <c r="CM24" s="18">
        <v>9</v>
      </c>
      <c r="CN24" s="18">
        <v>0</v>
      </c>
      <c r="CO24" s="18">
        <v>12</v>
      </c>
      <c r="CP24" s="18">
        <v>0</v>
      </c>
      <c r="CQ24" s="18">
        <f t="shared" si="7"/>
        <v>21</v>
      </c>
      <c r="CR24" s="18">
        <v>0</v>
      </c>
      <c r="CS24" s="57">
        <v>8</v>
      </c>
      <c r="CT24" s="57">
        <v>5</v>
      </c>
      <c r="CU24" s="57">
        <v>1</v>
      </c>
      <c r="CV24" s="57">
        <v>4</v>
      </c>
      <c r="CW24" s="57">
        <v>7</v>
      </c>
      <c r="CX24" s="57">
        <v>1</v>
      </c>
      <c r="CY24" s="57">
        <v>6</v>
      </c>
      <c r="CZ24" s="57">
        <v>5</v>
      </c>
      <c r="DA24" s="57">
        <v>0</v>
      </c>
      <c r="DB24" s="57">
        <v>7</v>
      </c>
      <c r="DC24" s="57">
        <v>4</v>
      </c>
      <c r="DD24" s="57">
        <v>0</v>
      </c>
      <c r="DE24" s="18" t="s">
        <v>403</v>
      </c>
      <c r="DF24" s="18">
        <f t="shared" si="20"/>
        <v>3</v>
      </c>
      <c r="DG24" s="63" t="s">
        <v>43</v>
      </c>
      <c r="DH24" s="64" t="s">
        <v>588</v>
      </c>
      <c r="DI24" s="68">
        <v>43</v>
      </c>
      <c r="DJ24" s="68">
        <v>26</v>
      </c>
      <c r="DK24" s="69" t="s">
        <v>43</v>
      </c>
      <c r="DL24" s="70" t="s">
        <v>578</v>
      </c>
      <c r="DM24" s="70" t="s">
        <v>579</v>
      </c>
      <c r="DN24" s="69">
        <v>1</v>
      </c>
      <c r="DO24" s="69">
        <f t="shared" ca="1" si="8"/>
        <v>7</v>
      </c>
      <c r="DP24" s="69">
        <v>1</v>
      </c>
      <c r="DQ24" s="69">
        <f t="shared" ca="1" si="9"/>
        <v>8</v>
      </c>
      <c r="DR24">
        <f t="shared" si="10"/>
        <v>70</v>
      </c>
      <c r="DS24">
        <f t="shared" ca="1" si="11"/>
        <v>29</v>
      </c>
      <c r="DT24">
        <f t="shared" ca="1" si="12"/>
        <v>41</v>
      </c>
      <c r="DU24">
        <f t="shared" si="13"/>
        <v>65</v>
      </c>
      <c r="DV24">
        <f t="shared" ca="1" si="14"/>
        <v>26</v>
      </c>
      <c r="DW24">
        <f t="shared" ca="1" si="15"/>
        <v>39</v>
      </c>
      <c r="DX24">
        <f t="shared" ca="1" si="16"/>
        <v>17</v>
      </c>
      <c r="DY24">
        <f t="shared" ca="1" si="17"/>
        <v>23</v>
      </c>
      <c r="DZ24">
        <f t="shared" ca="1" si="16"/>
        <v>19</v>
      </c>
      <c r="EA24">
        <f t="shared" ca="1" si="17"/>
        <v>21</v>
      </c>
    </row>
    <row r="25" spans="1:131" x14ac:dyDescent="0.2">
      <c r="A25" s="59" t="s">
        <v>341</v>
      </c>
      <c r="B25" s="59" t="s">
        <v>301</v>
      </c>
      <c r="C25" s="59" t="s">
        <v>302</v>
      </c>
      <c r="D25" s="59" t="s">
        <v>303</v>
      </c>
      <c r="E25" s="59">
        <v>55</v>
      </c>
      <c r="F25" s="59">
        <v>3</v>
      </c>
      <c r="G25" s="22">
        <v>1023621</v>
      </c>
      <c r="H25" s="56" t="s">
        <v>342</v>
      </c>
      <c r="I25" s="37">
        <v>10236210307</v>
      </c>
      <c r="J25" s="18">
        <v>3</v>
      </c>
      <c r="K25" s="18">
        <v>2020</v>
      </c>
      <c r="L25" s="18" t="s">
        <v>343</v>
      </c>
      <c r="M25" s="18" t="s">
        <v>38</v>
      </c>
      <c r="N25" s="18" t="s">
        <v>39</v>
      </c>
      <c r="O25" s="18" t="s">
        <v>40</v>
      </c>
      <c r="P25" s="18" t="s">
        <v>304</v>
      </c>
      <c r="Q25" s="18" t="s">
        <v>42</v>
      </c>
      <c r="R25" s="18" t="s">
        <v>42</v>
      </c>
      <c r="S25" s="18" t="s">
        <v>42</v>
      </c>
      <c r="T25" s="18" t="s">
        <v>42</v>
      </c>
      <c r="U25" s="29">
        <v>14</v>
      </c>
      <c r="V25" s="29">
        <v>72</v>
      </c>
      <c r="W25" s="29">
        <v>88</v>
      </c>
      <c r="X25" s="29">
        <v>13</v>
      </c>
      <c r="Y25" s="29">
        <v>14</v>
      </c>
      <c r="Z25" s="55">
        <v>25</v>
      </c>
      <c r="AA25" s="55">
        <v>0</v>
      </c>
      <c r="AB25" s="55">
        <v>0</v>
      </c>
      <c r="AC25" s="55">
        <v>25</v>
      </c>
      <c r="AD25" s="55">
        <v>0</v>
      </c>
      <c r="AE25" s="18" t="s">
        <v>42</v>
      </c>
      <c r="AF25" s="18" t="s">
        <v>42</v>
      </c>
      <c r="AG25" s="18" t="s">
        <v>198</v>
      </c>
      <c r="AH25" s="18" t="s">
        <v>42</v>
      </c>
      <c r="AI25" s="18" t="s">
        <v>43</v>
      </c>
      <c r="AJ25" s="18" t="s">
        <v>43</v>
      </c>
      <c r="AK25" s="18" t="s">
        <v>43</v>
      </c>
      <c r="AL25" s="18">
        <f t="shared" ca="1" si="0"/>
        <v>21</v>
      </c>
      <c r="AM25" s="18" t="s">
        <v>42</v>
      </c>
      <c r="AN25" s="18" t="s">
        <v>305</v>
      </c>
      <c r="AO25" s="18" t="s">
        <v>42</v>
      </c>
      <c r="AP25" s="18" t="s">
        <v>42</v>
      </c>
      <c r="AQ25" s="18">
        <v>0</v>
      </c>
      <c r="AR25" s="18">
        <v>0</v>
      </c>
      <c r="AS25" s="18" t="s">
        <v>43</v>
      </c>
      <c r="AT25" s="18">
        <f t="shared" ca="1" si="18"/>
        <v>14</v>
      </c>
      <c r="AU25" s="18">
        <v>40</v>
      </c>
      <c r="AV25" s="18">
        <v>0</v>
      </c>
      <c r="AW25" s="71">
        <v>10</v>
      </c>
      <c r="AX25" s="71">
        <v>0</v>
      </c>
      <c r="AY25" s="71">
        <v>10</v>
      </c>
      <c r="AZ25" s="71">
        <v>0</v>
      </c>
      <c r="BA25" s="71">
        <f t="shared" si="1"/>
        <v>20</v>
      </c>
      <c r="BB25" s="71">
        <v>0</v>
      </c>
      <c r="BC25" s="72">
        <v>10</v>
      </c>
      <c r="BD25" s="72">
        <v>0</v>
      </c>
      <c r="BE25" s="72">
        <v>10</v>
      </c>
      <c r="BF25" s="72">
        <v>0</v>
      </c>
      <c r="BG25" s="72">
        <f t="shared" si="2"/>
        <v>20</v>
      </c>
      <c r="BH25" s="72">
        <v>0</v>
      </c>
      <c r="BI25" s="58">
        <v>11</v>
      </c>
      <c r="BJ25" s="58">
        <v>0</v>
      </c>
      <c r="BK25" s="58">
        <v>8</v>
      </c>
      <c r="BL25" s="58">
        <v>0</v>
      </c>
      <c r="BM25" s="58">
        <f t="shared" si="3"/>
        <v>19</v>
      </c>
      <c r="BN25" s="58">
        <v>0</v>
      </c>
      <c r="BO25" s="18">
        <v>12</v>
      </c>
      <c r="BP25" s="18">
        <v>0</v>
      </c>
      <c r="BQ25" s="18">
        <v>9</v>
      </c>
      <c r="BR25" s="18">
        <v>0</v>
      </c>
      <c r="BS25" s="69">
        <f t="shared" si="4"/>
        <v>21</v>
      </c>
      <c r="BT25" s="18">
        <v>0</v>
      </c>
      <c r="BU25" s="74">
        <v>1</v>
      </c>
      <c r="BV25" s="74">
        <v>0</v>
      </c>
      <c r="BW25" s="74">
        <v>7</v>
      </c>
      <c r="BX25" s="74">
        <v>0</v>
      </c>
      <c r="BY25" s="74">
        <f t="shared" si="5"/>
        <v>8</v>
      </c>
      <c r="BZ25" s="74">
        <v>0</v>
      </c>
      <c r="CA25" s="18">
        <v>5</v>
      </c>
      <c r="CB25" s="18">
        <v>0</v>
      </c>
      <c r="CC25" s="18">
        <v>3</v>
      </c>
      <c r="CD25" s="18">
        <v>0</v>
      </c>
      <c r="CE25" s="69">
        <f t="shared" si="6"/>
        <v>8</v>
      </c>
      <c r="CF25" s="18">
        <v>0</v>
      </c>
      <c r="CG25" s="29">
        <v>11</v>
      </c>
      <c r="CH25" s="29">
        <v>0</v>
      </c>
      <c r="CI25" s="29">
        <v>8</v>
      </c>
      <c r="CJ25" s="29">
        <v>0</v>
      </c>
      <c r="CK25" s="29">
        <f t="shared" si="19"/>
        <v>19</v>
      </c>
      <c r="CL25" s="29">
        <v>0</v>
      </c>
      <c r="CM25" s="18">
        <v>12</v>
      </c>
      <c r="CN25" s="18">
        <v>0</v>
      </c>
      <c r="CO25" s="18">
        <v>9</v>
      </c>
      <c r="CP25" s="18">
        <v>0</v>
      </c>
      <c r="CQ25" s="18">
        <f t="shared" si="7"/>
        <v>21</v>
      </c>
      <c r="CR25" s="18">
        <v>0</v>
      </c>
      <c r="CS25" s="57">
        <v>7</v>
      </c>
      <c r="CT25" s="57">
        <v>1</v>
      </c>
      <c r="CU25" s="57">
        <v>0</v>
      </c>
      <c r="CV25" s="57">
        <v>5</v>
      </c>
      <c r="CW25" s="57">
        <v>6</v>
      </c>
      <c r="CX25" s="57">
        <v>1</v>
      </c>
      <c r="CY25" s="57">
        <v>0</v>
      </c>
      <c r="CZ25" s="57">
        <v>9</v>
      </c>
      <c r="DA25" s="57">
        <v>0</v>
      </c>
      <c r="DB25" s="57">
        <v>7</v>
      </c>
      <c r="DC25" s="57">
        <v>2</v>
      </c>
      <c r="DD25" s="57">
        <v>1</v>
      </c>
      <c r="DE25" s="18" t="s">
        <v>404</v>
      </c>
      <c r="DF25" s="18">
        <f t="shared" si="20"/>
        <v>3</v>
      </c>
      <c r="DG25" s="63" t="s">
        <v>42</v>
      </c>
      <c r="DH25" s="64"/>
      <c r="DI25" s="68">
        <v>48</v>
      </c>
      <c r="DJ25" s="68">
        <v>32</v>
      </c>
      <c r="DK25" s="69" t="s">
        <v>43</v>
      </c>
      <c r="DL25" s="70" t="s">
        <v>578</v>
      </c>
      <c r="DM25" s="70" t="s">
        <v>579</v>
      </c>
      <c r="DN25" s="69">
        <v>1</v>
      </c>
      <c r="DO25" s="69">
        <f t="shared" ca="1" si="8"/>
        <v>7</v>
      </c>
      <c r="DP25" s="69">
        <v>1</v>
      </c>
      <c r="DQ25" s="69">
        <f t="shared" ca="1" si="9"/>
        <v>7</v>
      </c>
      <c r="DR25">
        <f t="shared" si="10"/>
        <v>86</v>
      </c>
      <c r="DS25">
        <f t="shared" ca="1" si="11"/>
        <v>40</v>
      </c>
      <c r="DT25">
        <f t="shared" ca="1" si="12"/>
        <v>46</v>
      </c>
      <c r="DU25">
        <f t="shared" si="13"/>
        <v>88</v>
      </c>
      <c r="DV25">
        <f t="shared" ca="1" si="14"/>
        <v>37</v>
      </c>
      <c r="DW25">
        <f t="shared" ca="1" si="15"/>
        <v>51</v>
      </c>
      <c r="DX25">
        <f t="shared" ca="1" si="16"/>
        <v>19</v>
      </c>
      <c r="DY25">
        <f t="shared" ca="1" si="17"/>
        <v>21</v>
      </c>
      <c r="DZ25">
        <f t="shared" ca="1" si="16"/>
        <v>19</v>
      </c>
      <c r="EA25">
        <f t="shared" ca="1" si="17"/>
        <v>21</v>
      </c>
    </row>
    <row r="26" spans="1:131" x14ac:dyDescent="0.2">
      <c r="A26" s="59" t="s">
        <v>341</v>
      </c>
      <c r="B26" s="59" t="s">
        <v>301</v>
      </c>
      <c r="C26" s="59" t="s">
        <v>302</v>
      </c>
      <c r="D26" s="59" t="s">
        <v>303</v>
      </c>
      <c r="E26" s="59">
        <v>68</v>
      </c>
      <c r="F26" s="59">
        <v>3</v>
      </c>
      <c r="G26" s="22">
        <v>1023621</v>
      </c>
      <c r="H26" s="56" t="s">
        <v>352</v>
      </c>
      <c r="I26" s="37">
        <v>10236210320</v>
      </c>
      <c r="J26" s="18">
        <v>3</v>
      </c>
      <c r="K26" s="18">
        <v>2020</v>
      </c>
      <c r="L26" s="18" t="s">
        <v>353</v>
      </c>
      <c r="M26" s="18" t="s">
        <v>38</v>
      </c>
      <c r="N26" s="18" t="s">
        <v>39</v>
      </c>
      <c r="O26" s="18" t="s">
        <v>40</v>
      </c>
      <c r="P26" s="18" t="s">
        <v>304</v>
      </c>
      <c r="Q26" s="18" t="s">
        <v>42</v>
      </c>
      <c r="R26" s="18" t="s">
        <v>42</v>
      </c>
      <c r="S26" s="18" t="s">
        <v>42</v>
      </c>
      <c r="T26" s="18" t="s">
        <v>42</v>
      </c>
      <c r="U26" s="29">
        <v>13</v>
      </c>
      <c r="V26" s="29">
        <v>72</v>
      </c>
      <c r="W26" s="29">
        <v>83</v>
      </c>
      <c r="X26" s="29">
        <v>11</v>
      </c>
      <c r="Y26" s="29">
        <v>13</v>
      </c>
      <c r="Z26" s="55">
        <v>25</v>
      </c>
      <c r="AA26" s="55">
        <v>0</v>
      </c>
      <c r="AB26" s="55">
        <v>0</v>
      </c>
      <c r="AC26" s="55">
        <v>25</v>
      </c>
      <c r="AD26" s="55">
        <v>0</v>
      </c>
      <c r="AE26" s="18" t="s">
        <v>42</v>
      </c>
      <c r="AF26" s="18" t="s">
        <v>42</v>
      </c>
      <c r="AG26" s="18" t="s">
        <v>198</v>
      </c>
      <c r="AH26" s="18" t="s">
        <v>42</v>
      </c>
      <c r="AI26" s="18" t="s">
        <v>43</v>
      </c>
      <c r="AJ26" s="18" t="s">
        <v>43</v>
      </c>
      <c r="AK26" s="18" t="s">
        <v>43</v>
      </c>
      <c r="AL26" s="18">
        <f t="shared" ca="1" si="0"/>
        <v>19</v>
      </c>
      <c r="AM26" s="18" t="s">
        <v>42</v>
      </c>
      <c r="AN26" s="18" t="s">
        <v>305</v>
      </c>
      <c r="AO26" s="18" t="s">
        <v>42</v>
      </c>
      <c r="AP26" s="18" t="s">
        <v>42</v>
      </c>
      <c r="AQ26" s="18">
        <v>0</v>
      </c>
      <c r="AR26" s="18">
        <v>0</v>
      </c>
      <c r="AS26" s="18" t="s">
        <v>43</v>
      </c>
      <c r="AT26" s="18">
        <f t="shared" ca="1" si="18"/>
        <v>12</v>
      </c>
      <c r="AU26" s="18">
        <v>40</v>
      </c>
      <c r="AV26" s="18">
        <v>0</v>
      </c>
      <c r="AW26" s="71">
        <v>23</v>
      </c>
      <c r="AX26" s="71">
        <v>0</v>
      </c>
      <c r="AY26" s="71">
        <v>0</v>
      </c>
      <c r="AZ26" s="71">
        <v>0</v>
      </c>
      <c r="BA26" s="71">
        <f t="shared" si="1"/>
        <v>23</v>
      </c>
      <c r="BB26" s="71">
        <v>0</v>
      </c>
      <c r="BC26" s="72">
        <v>17</v>
      </c>
      <c r="BD26" s="72">
        <v>0</v>
      </c>
      <c r="BE26" s="72">
        <v>0</v>
      </c>
      <c r="BF26" s="72">
        <v>0</v>
      </c>
      <c r="BG26" s="72">
        <f t="shared" si="2"/>
        <v>17</v>
      </c>
      <c r="BH26" s="72">
        <v>0</v>
      </c>
      <c r="BI26" s="58">
        <v>27</v>
      </c>
      <c r="BJ26" s="58">
        <v>0</v>
      </c>
      <c r="BK26" s="58">
        <v>0</v>
      </c>
      <c r="BL26" s="58">
        <v>0</v>
      </c>
      <c r="BM26" s="58">
        <f t="shared" si="3"/>
        <v>27</v>
      </c>
      <c r="BN26" s="58">
        <v>0</v>
      </c>
      <c r="BO26" s="18">
        <v>13</v>
      </c>
      <c r="BP26" s="18">
        <v>0</v>
      </c>
      <c r="BQ26" s="18">
        <v>0</v>
      </c>
      <c r="BR26" s="18">
        <v>0</v>
      </c>
      <c r="BS26" s="69">
        <f t="shared" si="4"/>
        <v>13</v>
      </c>
      <c r="BT26" s="18">
        <v>0</v>
      </c>
      <c r="BU26" s="74">
        <v>8</v>
      </c>
      <c r="BV26" s="74">
        <v>0</v>
      </c>
      <c r="BW26" s="74">
        <v>0</v>
      </c>
      <c r="BX26" s="74">
        <v>0</v>
      </c>
      <c r="BY26" s="74">
        <f t="shared" si="5"/>
        <v>8</v>
      </c>
      <c r="BZ26" s="74">
        <v>0</v>
      </c>
      <c r="CA26" s="18">
        <v>8</v>
      </c>
      <c r="CB26" s="18">
        <v>0</v>
      </c>
      <c r="CC26" s="18">
        <v>0</v>
      </c>
      <c r="CD26" s="18">
        <v>0</v>
      </c>
      <c r="CE26" s="69">
        <f t="shared" si="6"/>
        <v>8</v>
      </c>
      <c r="CF26" s="18">
        <v>0</v>
      </c>
      <c r="CG26" s="29">
        <v>27</v>
      </c>
      <c r="CH26" s="29">
        <v>0</v>
      </c>
      <c r="CI26" s="29">
        <v>0</v>
      </c>
      <c r="CJ26" s="29">
        <v>0</v>
      </c>
      <c r="CK26" s="29">
        <f t="shared" si="19"/>
        <v>27</v>
      </c>
      <c r="CL26" s="29">
        <v>0</v>
      </c>
      <c r="CM26" s="18">
        <v>13</v>
      </c>
      <c r="CN26" s="18">
        <v>0</v>
      </c>
      <c r="CO26" s="18">
        <v>0</v>
      </c>
      <c r="CP26" s="18">
        <v>0</v>
      </c>
      <c r="CQ26" s="18">
        <f t="shared" si="7"/>
        <v>13</v>
      </c>
      <c r="CR26" s="18">
        <v>0</v>
      </c>
      <c r="CS26" s="57">
        <v>2</v>
      </c>
      <c r="CT26" s="57">
        <v>5</v>
      </c>
      <c r="CU26" s="57">
        <v>1</v>
      </c>
      <c r="CV26" s="57">
        <v>7</v>
      </c>
      <c r="CW26" s="57">
        <v>3</v>
      </c>
      <c r="CX26" s="57">
        <v>2</v>
      </c>
      <c r="CY26" s="57">
        <v>0</v>
      </c>
      <c r="CZ26" s="57">
        <v>4</v>
      </c>
      <c r="DA26" s="57">
        <v>1</v>
      </c>
      <c r="DB26" s="57">
        <v>0</v>
      </c>
      <c r="DC26" s="57">
        <v>6</v>
      </c>
      <c r="DD26" s="57">
        <v>1</v>
      </c>
      <c r="DE26" s="18" t="s">
        <v>405</v>
      </c>
      <c r="DF26" s="18">
        <f t="shared" si="20"/>
        <v>3</v>
      </c>
      <c r="DG26" s="63" t="s">
        <v>43</v>
      </c>
      <c r="DH26" s="64" t="s">
        <v>584</v>
      </c>
      <c r="DI26" s="68">
        <v>45</v>
      </c>
      <c r="DJ26" s="68">
        <v>37</v>
      </c>
      <c r="DK26" s="69" t="s">
        <v>43</v>
      </c>
      <c r="DL26" s="70" t="s">
        <v>578</v>
      </c>
      <c r="DM26" s="70" t="s">
        <v>579</v>
      </c>
      <c r="DN26" s="69">
        <v>1</v>
      </c>
      <c r="DO26" s="69">
        <f t="shared" ca="1" si="8"/>
        <v>7</v>
      </c>
      <c r="DP26" s="69">
        <v>1</v>
      </c>
      <c r="DQ26" s="69">
        <f t="shared" ca="1" si="9"/>
        <v>5</v>
      </c>
      <c r="DR26">
        <f t="shared" si="10"/>
        <v>85</v>
      </c>
      <c r="DS26">
        <f t="shared" ca="1" si="11"/>
        <v>39</v>
      </c>
      <c r="DT26">
        <f t="shared" ca="1" si="12"/>
        <v>46</v>
      </c>
      <c r="DU26">
        <f t="shared" si="13"/>
        <v>83</v>
      </c>
      <c r="DV26">
        <f t="shared" ca="1" si="14"/>
        <v>35</v>
      </c>
      <c r="DW26">
        <f t="shared" ca="1" si="15"/>
        <v>48</v>
      </c>
      <c r="DX26">
        <f t="shared" ca="1" si="16"/>
        <v>19</v>
      </c>
      <c r="DY26">
        <f t="shared" ca="1" si="17"/>
        <v>21</v>
      </c>
      <c r="DZ26">
        <f t="shared" ca="1" si="16"/>
        <v>16</v>
      </c>
      <c r="EA26">
        <f t="shared" ca="1" si="17"/>
        <v>24</v>
      </c>
    </row>
    <row r="27" spans="1:131" x14ac:dyDescent="0.2">
      <c r="A27" s="59" t="s">
        <v>341</v>
      </c>
      <c r="B27" s="59" t="s">
        <v>301</v>
      </c>
      <c r="C27" s="59" t="s">
        <v>302</v>
      </c>
      <c r="D27" s="59" t="s">
        <v>303</v>
      </c>
      <c r="E27" s="59">
        <v>67</v>
      </c>
      <c r="F27" s="59">
        <v>3</v>
      </c>
      <c r="G27" s="22">
        <v>1023621</v>
      </c>
      <c r="H27" s="56" t="s">
        <v>350</v>
      </c>
      <c r="I27" s="37">
        <v>10236210319</v>
      </c>
      <c r="J27" s="18">
        <v>3</v>
      </c>
      <c r="K27" s="18">
        <v>2020</v>
      </c>
      <c r="L27" s="18" t="s">
        <v>351</v>
      </c>
      <c r="M27" s="18" t="s">
        <v>38</v>
      </c>
      <c r="N27" s="18" t="s">
        <v>39</v>
      </c>
      <c r="O27" s="18" t="s">
        <v>40</v>
      </c>
      <c r="P27" s="18" t="s">
        <v>304</v>
      </c>
      <c r="Q27" s="18" t="s">
        <v>42</v>
      </c>
      <c r="R27" s="18" t="s">
        <v>42</v>
      </c>
      <c r="S27" s="18" t="s">
        <v>42</v>
      </c>
      <c r="T27" s="18" t="s">
        <v>42</v>
      </c>
      <c r="U27" s="29">
        <v>13</v>
      </c>
      <c r="V27" s="29">
        <v>63</v>
      </c>
      <c r="W27" s="29">
        <v>92</v>
      </c>
      <c r="X27" s="29">
        <v>10</v>
      </c>
      <c r="Y27" s="29">
        <v>13</v>
      </c>
      <c r="Z27" s="55">
        <v>25</v>
      </c>
      <c r="AA27" s="55">
        <v>0</v>
      </c>
      <c r="AB27" s="55">
        <v>0</v>
      </c>
      <c r="AC27" s="55">
        <v>25</v>
      </c>
      <c r="AD27" s="55">
        <v>0</v>
      </c>
      <c r="AE27" s="18" t="s">
        <v>42</v>
      </c>
      <c r="AF27" s="18" t="s">
        <v>42</v>
      </c>
      <c r="AG27" s="18" t="s">
        <v>198</v>
      </c>
      <c r="AH27" s="18" t="s">
        <v>42</v>
      </c>
      <c r="AI27" s="18" t="s">
        <v>43</v>
      </c>
      <c r="AJ27" s="18" t="s">
        <v>43</v>
      </c>
      <c r="AK27" s="18" t="s">
        <v>43</v>
      </c>
      <c r="AL27" s="18">
        <f t="shared" ca="1" si="0"/>
        <v>18</v>
      </c>
      <c r="AM27" s="18" t="s">
        <v>42</v>
      </c>
      <c r="AN27" s="18" t="s">
        <v>305</v>
      </c>
      <c r="AO27" s="18" t="s">
        <v>42</v>
      </c>
      <c r="AP27" s="18" t="s">
        <v>42</v>
      </c>
      <c r="AQ27" s="18">
        <v>0</v>
      </c>
      <c r="AR27" s="18">
        <v>0</v>
      </c>
      <c r="AS27" s="18" t="s">
        <v>43</v>
      </c>
      <c r="AT27" s="18">
        <f t="shared" ca="1" si="18"/>
        <v>10</v>
      </c>
      <c r="AU27" s="18">
        <v>40</v>
      </c>
      <c r="AV27" s="18">
        <v>0</v>
      </c>
      <c r="AW27" s="71">
        <v>8</v>
      </c>
      <c r="AX27" s="71">
        <v>0</v>
      </c>
      <c r="AY27" s="71">
        <v>0</v>
      </c>
      <c r="AZ27" s="71">
        <v>10</v>
      </c>
      <c r="BA27" s="71">
        <f t="shared" si="1"/>
        <v>18</v>
      </c>
      <c r="BB27" s="71">
        <v>18</v>
      </c>
      <c r="BC27" s="72">
        <v>2</v>
      </c>
      <c r="BD27" s="72">
        <v>0</v>
      </c>
      <c r="BE27" s="72">
        <v>0</v>
      </c>
      <c r="BF27" s="72">
        <v>20</v>
      </c>
      <c r="BG27" s="72">
        <f t="shared" si="2"/>
        <v>22</v>
      </c>
      <c r="BH27" s="72">
        <v>22</v>
      </c>
      <c r="BI27" s="58">
        <v>3</v>
      </c>
      <c r="BJ27" s="58">
        <v>0</v>
      </c>
      <c r="BK27" s="58">
        <v>0</v>
      </c>
      <c r="BL27" s="58">
        <v>20</v>
      </c>
      <c r="BM27" s="58">
        <f t="shared" si="3"/>
        <v>23</v>
      </c>
      <c r="BN27" s="58">
        <v>23</v>
      </c>
      <c r="BO27" s="18">
        <v>7</v>
      </c>
      <c r="BP27" s="18">
        <v>0</v>
      </c>
      <c r="BQ27" s="18">
        <v>0</v>
      </c>
      <c r="BR27" s="18">
        <v>10</v>
      </c>
      <c r="BS27" s="69">
        <f t="shared" si="4"/>
        <v>17</v>
      </c>
      <c r="BT27" s="18">
        <v>17</v>
      </c>
      <c r="BU27" s="74">
        <v>3</v>
      </c>
      <c r="BV27" s="74">
        <v>0</v>
      </c>
      <c r="BW27" s="74">
        <v>0</v>
      </c>
      <c r="BX27" s="74">
        <v>5</v>
      </c>
      <c r="BY27" s="74">
        <f t="shared" si="5"/>
        <v>8</v>
      </c>
      <c r="BZ27" s="74">
        <v>8</v>
      </c>
      <c r="CA27" s="18">
        <v>6</v>
      </c>
      <c r="CB27" s="18">
        <v>0</v>
      </c>
      <c r="CC27" s="18">
        <v>0</v>
      </c>
      <c r="CD27" s="18">
        <v>2</v>
      </c>
      <c r="CE27" s="69">
        <f t="shared" si="6"/>
        <v>8</v>
      </c>
      <c r="CF27" s="18">
        <v>8</v>
      </c>
      <c r="CG27" s="29">
        <v>3</v>
      </c>
      <c r="CH27" s="29">
        <v>0</v>
      </c>
      <c r="CI27" s="29">
        <v>0</v>
      </c>
      <c r="CJ27" s="29">
        <v>20</v>
      </c>
      <c r="CK27" s="29">
        <f t="shared" ref="CK27" si="21">SUM(CG27:CJ27)</f>
        <v>23</v>
      </c>
      <c r="CL27" s="29">
        <v>23</v>
      </c>
      <c r="CM27" s="18">
        <v>7</v>
      </c>
      <c r="CN27" s="18">
        <v>0</v>
      </c>
      <c r="CO27" s="18">
        <v>0</v>
      </c>
      <c r="CP27" s="18">
        <v>10</v>
      </c>
      <c r="CQ27" s="18">
        <f t="shared" ref="CQ27" si="22">SUM(CM27:CP27)</f>
        <v>17</v>
      </c>
      <c r="CR27" s="18">
        <v>17</v>
      </c>
      <c r="CS27" s="57">
        <v>4</v>
      </c>
      <c r="CT27" s="57">
        <v>3</v>
      </c>
      <c r="CU27" s="57">
        <v>2</v>
      </c>
      <c r="CV27" s="57">
        <v>5</v>
      </c>
      <c r="CW27" s="57">
        <v>9</v>
      </c>
      <c r="CX27" s="57">
        <v>1</v>
      </c>
      <c r="CY27" s="57">
        <v>9</v>
      </c>
      <c r="CZ27" s="57">
        <v>1</v>
      </c>
      <c r="DA27" s="57">
        <v>0</v>
      </c>
      <c r="DB27" s="57">
        <v>0</v>
      </c>
      <c r="DC27" s="57">
        <v>3</v>
      </c>
      <c r="DD27" s="57">
        <v>0</v>
      </c>
      <c r="DE27" s="18" t="s">
        <v>406</v>
      </c>
      <c r="DF27" s="18">
        <f t="shared" si="20"/>
        <v>3</v>
      </c>
      <c r="DG27" s="63" t="s">
        <v>43</v>
      </c>
      <c r="DH27" s="64" t="s">
        <v>585</v>
      </c>
      <c r="DI27" s="68">
        <v>45</v>
      </c>
      <c r="DJ27" s="68">
        <v>28</v>
      </c>
      <c r="DK27" s="69" t="s">
        <v>43</v>
      </c>
      <c r="DL27" s="70" t="s">
        <v>578</v>
      </c>
      <c r="DM27" s="70" t="s">
        <v>579</v>
      </c>
      <c r="DN27" s="69">
        <v>1</v>
      </c>
      <c r="DO27" s="69">
        <f t="shared" ca="1" si="8"/>
        <v>7</v>
      </c>
      <c r="DP27" s="69">
        <v>1</v>
      </c>
      <c r="DQ27" s="69">
        <f t="shared" ca="1" si="9"/>
        <v>8</v>
      </c>
      <c r="DR27">
        <f t="shared" si="10"/>
        <v>76</v>
      </c>
      <c r="DS27">
        <f t="shared" ca="1" si="11"/>
        <v>36</v>
      </c>
      <c r="DT27">
        <f t="shared" ca="1" si="12"/>
        <v>40</v>
      </c>
      <c r="DU27">
        <f t="shared" si="13"/>
        <v>92</v>
      </c>
      <c r="DV27">
        <f t="shared" ca="1" si="14"/>
        <v>40</v>
      </c>
      <c r="DW27">
        <f t="shared" ca="1" si="15"/>
        <v>52</v>
      </c>
      <c r="DX27">
        <f t="shared" ca="1" si="16"/>
        <v>18</v>
      </c>
      <c r="DY27">
        <f t="shared" ca="1" si="17"/>
        <v>22</v>
      </c>
      <c r="DZ27">
        <f t="shared" ca="1" si="16"/>
        <v>16</v>
      </c>
      <c r="EA27">
        <f t="shared" ca="1" si="17"/>
        <v>24</v>
      </c>
    </row>
    <row r="28" spans="1:131" x14ac:dyDescent="0.2">
      <c r="A28" s="22" t="s">
        <v>362</v>
      </c>
      <c r="B28" s="22" t="s">
        <v>301</v>
      </c>
      <c r="C28" s="22" t="s">
        <v>302</v>
      </c>
      <c r="D28" s="22" t="s">
        <v>303</v>
      </c>
      <c r="E28" s="22">
        <v>82</v>
      </c>
      <c r="F28" s="22">
        <v>4</v>
      </c>
      <c r="G28" s="22">
        <v>1023621</v>
      </c>
      <c r="H28" s="56" t="s">
        <v>365</v>
      </c>
      <c r="I28" s="37">
        <v>10236210407</v>
      </c>
      <c r="J28" s="18">
        <v>3</v>
      </c>
      <c r="K28" s="18">
        <v>2020</v>
      </c>
      <c r="L28" s="18" t="s">
        <v>366</v>
      </c>
      <c r="M28" s="18" t="s">
        <v>38</v>
      </c>
      <c r="N28" s="18" t="s">
        <v>39</v>
      </c>
      <c r="O28" s="18" t="s">
        <v>40</v>
      </c>
      <c r="P28" s="18" t="s">
        <v>304</v>
      </c>
      <c r="Q28" s="18" t="s">
        <v>42</v>
      </c>
      <c r="R28" s="18" t="s">
        <v>42</v>
      </c>
      <c r="S28" s="18" t="s">
        <v>42</v>
      </c>
      <c r="T28" s="18" t="s">
        <v>42</v>
      </c>
      <c r="U28" s="29">
        <v>12</v>
      </c>
      <c r="V28" s="29">
        <v>52</v>
      </c>
      <c r="W28" s="29">
        <v>72</v>
      </c>
      <c r="X28" s="29">
        <v>11</v>
      </c>
      <c r="Y28" s="29">
        <v>12</v>
      </c>
      <c r="Z28" s="55">
        <v>25</v>
      </c>
      <c r="AA28" s="55">
        <v>0</v>
      </c>
      <c r="AB28" s="55">
        <v>0</v>
      </c>
      <c r="AC28" s="55">
        <v>25</v>
      </c>
      <c r="AD28" s="55">
        <v>0</v>
      </c>
      <c r="AE28" s="18" t="s">
        <v>42</v>
      </c>
      <c r="AF28" s="18" t="s">
        <v>42</v>
      </c>
      <c r="AG28" s="18" t="s">
        <v>198</v>
      </c>
      <c r="AH28" s="18" t="s">
        <v>42</v>
      </c>
      <c r="AI28" s="18" t="s">
        <v>43</v>
      </c>
      <c r="AJ28" s="18" t="s">
        <v>43</v>
      </c>
      <c r="AK28" s="18" t="s">
        <v>43</v>
      </c>
      <c r="AL28" s="18">
        <f t="shared" ca="1" si="0"/>
        <v>16</v>
      </c>
      <c r="AM28" s="18" t="s">
        <v>42</v>
      </c>
      <c r="AN28" s="18" t="s">
        <v>305</v>
      </c>
      <c r="AO28" s="18" t="s">
        <v>42</v>
      </c>
      <c r="AP28" s="18" t="s">
        <v>42</v>
      </c>
      <c r="AQ28" s="18">
        <v>0</v>
      </c>
      <c r="AR28" s="18">
        <v>0</v>
      </c>
      <c r="AS28" s="18" t="s">
        <v>43</v>
      </c>
      <c r="AT28" s="18">
        <f t="shared" ca="1" si="18"/>
        <v>12</v>
      </c>
      <c r="AU28" s="18">
        <v>40</v>
      </c>
      <c r="AV28" s="18">
        <v>0</v>
      </c>
      <c r="AW28" s="71">
        <v>20</v>
      </c>
      <c r="AX28" s="71">
        <v>0</v>
      </c>
      <c r="AY28" s="71">
        <v>0</v>
      </c>
      <c r="AZ28" s="71">
        <v>1</v>
      </c>
      <c r="BA28" s="71">
        <f t="shared" si="1"/>
        <v>21</v>
      </c>
      <c r="BB28" s="71">
        <v>0</v>
      </c>
      <c r="BC28" s="72">
        <v>18</v>
      </c>
      <c r="BD28" s="72">
        <v>0</v>
      </c>
      <c r="BE28" s="72">
        <v>0</v>
      </c>
      <c r="BF28" s="72">
        <v>1</v>
      </c>
      <c r="BG28" s="72">
        <f t="shared" si="2"/>
        <v>19</v>
      </c>
      <c r="BH28" s="72">
        <v>0</v>
      </c>
      <c r="BI28" s="58">
        <v>21</v>
      </c>
      <c r="BJ28" s="58">
        <v>0</v>
      </c>
      <c r="BK28" s="58">
        <v>0</v>
      </c>
      <c r="BL28" s="58">
        <v>0</v>
      </c>
      <c r="BM28" s="58">
        <f t="shared" si="3"/>
        <v>21</v>
      </c>
      <c r="BN28" s="58">
        <v>0</v>
      </c>
      <c r="BO28" s="18">
        <v>18</v>
      </c>
      <c r="BP28" s="18">
        <v>0</v>
      </c>
      <c r="BQ28" s="18">
        <v>0</v>
      </c>
      <c r="BR28" s="18">
        <v>1</v>
      </c>
      <c r="BS28" s="69">
        <f t="shared" si="4"/>
        <v>19</v>
      </c>
      <c r="BT28" s="18">
        <v>0</v>
      </c>
      <c r="BU28" s="74">
        <v>5</v>
      </c>
      <c r="BV28" s="74">
        <v>0</v>
      </c>
      <c r="BW28" s="74">
        <v>2</v>
      </c>
      <c r="BX28" s="74">
        <v>1</v>
      </c>
      <c r="BY28" s="74">
        <f t="shared" si="5"/>
        <v>8</v>
      </c>
      <c r="BZ28" s="74">
        <v>0</v>
      </c>
      <c r="CA28" s="18">
        <v>5</v>
      </c>
      <c r="CB28" s="18">
        <v>0</v>
      </c>
      <c r="CC28" s="18">
        <v>2</v>
      </c>
      <c r="CD28" s="18">
        <v>1</v>
      </c>
      <c r="CE28" s="69">
        <f t="shared" si="6"/>
        <v>8</v>
      </c>
      <c r="CF28" s="18">
        <v>0</v>
      </c>
      <c r="CG28" s="29">
        <v>21</v>
      </c>
      <c r="CH28" s="29">
        <v>0</v>
      </c>
      <c r="CI28" s="29">
        <v>0</v>
      </c>
      <c r="CJ28" s="29">
        <v>0</v>
      </c>
      <c r="CK28" s="29">
        <f t="shared" si="19"/>
        <v>21</v>
      </c>
      <c r="CL28" s="29">
        <v>0</v>
      </c>
      <c r="CM28" s="18">
        <v>18</v>
      </c>
      <c r="CN28" s="18">
        <v>0</v>
      </c>
      <c r="CO28" s="18">
        <v>0</v>
      </c>
      <c r="CP28" s="18">
        <v>1</v>
      </c>
      <c r="CQ28" s="18">
        <f t="shared" si="7"/>
        <v>19</v>
      </c>
      <c r="CR28" s="18">
        <v>0</v>
      </c>
      <c r="CS28" s="57">
        <v>4</v>
      </c>
      <c r="CT28" s="57">
        <v>5</v>
      </c>
      <c r="CU28" s="57">
        <v>1</v>
      </c>
      <c r="CV28" s="57">
        <v>3</v>
      </c>
      <c r="CW28" s="57">
        <v>7</v>
      </c>
      <c r="CX28" s="57">
        <v>2</v>
      </c>
      <c r="CY28" s="57">
        <v>8</v>
      </c>
      <c r="CZ28" s="57">
        <v>5</v>
      </c>
      <c r="DA28" s="57">
        <v>0</v>
      </c>
      <c r="DB28" s="57">
        <v>0</v>
      </c>
      <c r="DC28" s="57">
        <v>2</v>
      </c>
      <c r="DD28" s="57">
        <v>0</v>
      </c>
      <c r="DE28" s="18" t="s">
        <v>409</v>
      </c>
      <c r="DF28" s="18">
        <f t="shared" si="20"/>
        <v>4</v>
      </c>
      <c r="DG28" s="63" t="s">
        <v>43</v>
      </c>
      <c r="DH28" s="64" t="s">
        <v>582</v>
      </c>
      <c r="DI28" s="68">
        <v>48</v>
      </c>
      <c r="DJ28" s="68">
        <v>33</v>
      </c>
      <c r="DK28" s="69" t="s">
        <v>43</v>
      </c>
      <c r="DL28" s="70" t="s">
        <v>578</v>
      </c>
      <c r="DM28" s="70" t="s">
        <v>579</v>
      </c>
      <c r="DN28" s="69">
        <v>1</v>
      </c>
      <c r="DO28" s="69">
        <f t="shared" ca="1" si="8"/>
        <v>5</v>
      </c>
      <c r="DP28" s="69">
        <v>1</v>
      </c>
      <c r="DQ28" s="69">
        <f t="shared" ca="1" si="9"/>
        <v>6</v>
      </c>
      <c r="DR28">
        <f t="shared" si="10"/>
        <v>64</v>
      </c>
      <c r="DS28">
        <f t="shared" ca="1" si="11"/>
        <v>31</v>
      </c>
      <c r="DT28">
        <f t="shared" ca="1" si="12"/>
        <v>33</v>
      </c>
      <c r="DU28">
        <f t="shared" si="13"/>
        <v>72</v>
      </c>
      <c r="DV28">
        <f t="shared" ca="1" si="14"/>
        <v>30</v>
      </c>
      <c r="DW28">
        <f t="shared" ca="1" si="15"/>
        <v>42</v>
      </c>
      <c r="DX28">
        <f t="shared" ca="1" si="16"/>
        <v>16</v>
      </c>
      <c r="DY28">
        <f t="shared" ca="1" si="17"/>
        <v>24</v>
      </c>
      <c r="DZ28">
        <f t="shared" ca="1" si="16"/>
        <v>16</v>
      </c>
      <c r="EA28">
        <f t="shared" ca="1" si="17"/>
        <v>24</v>
      </c>
    </row>
    <row r="29" spans="1:131" x14ac:dyDescent="0.2">
      <c r="A29" s="22" t="s">
        <v>362</v>
      </c>
      <c r="B29" s="22" t="s">
        <v>301</v>
      </c>
      <c r="C29" s="22" t="s">
        <v>302</v>
      </c>
      <c r="D29" s="22" t="s">
        <v>303</v>
      </c>
      <c r="E29" s="22">
        <v>89</v>
      </c>
      <c r="F29" s="22">
        <v>4</v>
      </c>
      <c r="G29" s="18">
        <v>1023621</v>
      </c>
      <c r="H29" s="56" t="s">
        <v>367</v>
      </c>
      <c r="I29" s="37">
        <v>10236210411</v>
      </c>
      <c r="J29" s="18">
        <v>3</v>
      </c>
      <c r="K29" s="18">
        <v>2020</v>
      </c>
      <c r="L29" s="18" t="s">
        <v>368</v>
      </c>
      <c r="M29" s="18" t="s">
        <v>38</v>
      </c>
      <c r="N29" s="18" t="s">
        <v>39</v>
      </c>
      <c r="O29" s="18" t="s">
        <v>40</v>
      </c>
      <c r="P29" s="18" t="s">
        <v>304</v>
      </c>
      <c r="Q29" s="18" t="s">
        <v>42</v>
      </c>
      <c r="R29" s="18" t="s">
        <v>42</v>
      </c>
      <c r="S29" s="18" t="s">
        <v>42</v>
      </c>
      <c r="T29" s="18" t="s">
        <v>42</v>
      </c>
      <c r="U29" s="29">
        <v>12</v>
      </c>
      <c r="V29" s="29">
        <v>66</v>
      </c>
      <c r="W29" s="29">
        <v>78</v>
      </c>
      <c r="X29" s="29">
        <v>10</v>
      </c>
      <c r="Y29" s="29">
        <v>12</v>
      </c>
      <c r="Z29" s="55">
        <v>25</v>
      </c>
      <c r="AA29" s="55">
        <v>0</v>
      </c>
      <c r="AB29" s="55">
        <v>0</v>
      </c>
      <c r="AC29" s="55">
        <v>25</v>
      </c>
      <c r="AD29" s="55">
        <v>0</v>
      </c>
      <c r="AE29" s="18" t="s">
        <v>42</v>
      </c>
      <c r="AF29" s="18" t="s">
        <v>42</v>
      </c>
      <c r="AG29" s="18" t="s">
        <v>198</v>
      </c>
      <c r="AH29" s="18" t="s">
        <v>42</v>
      </c>
      <c r="AI29" s="18" t="s">
        <v>43</v>
      </c>
      <c r="AJ29" s="18" t="s">
        <v>43</v>
      </c>
      <c r="AK29" s="18" t="s">
        <v>43</v>
      </c>
      <c r="AL29" s="18">
        <f t="shared" ca="1" si="0"/>
        <v>19</v>
      </c>
      <c r="AM29" s="18" t="s">
        <v>42</v>
      </c>
      <c r="AN29" s="18" t="s">
        <v>305</v>
      </c>
      <c r="AO29" s="18" t="s">
        <v>42</v>
      </c>
      <c r="AP29" s="18" t="s">
        <v>42</v>
      </c>
      <c r="AQ29" s="18">
        <v>0</v>
      </c>
      <c r="AR29" s="18">
        <v>0</v>
      </c>
      <c r="AS29" s="18" t="s">
        <v>43</v>
      </c>
      <c r="AT29" s="18">
        <f t="shared" ca="1" si="18"/>
        <v>14</v>
      </c>
      <c r="AU29" s="18">
        <v>40</v>
      </c>
      <c r="AV29" s="18">
        <v>0</v>
      </c>
      <c r="AW29" s="71">
        <v>14</v>
      </c>
      <c r="AX29" s="71">
        <v>0</v>
      </c>
      <c r="AY29" s="71">
        <v>0</v>
      </c>
      <c r="AZ29" s="71">
        <v>0</v>
      </c>
      <c r="BA29" s="71">
        <f t="shared" si="1"/>
        <v>14</v>
      </c>
      <c r="BB29" s="71">
        <v>0</v>
      </c>
      <c r="BC29" s="72">
        <v>25</v>
      </c>
      <c r="BD29" s="72">
        <v>0</v>
      </c>
      <c r="BE29" s="72">
        <v>1</v>
      </c>
      <c r="BF29" s="72">
        <v>0</v>
      </c>
      <c r="BG29" s="72">
        <f t="shared" si="2"/>
        <v>26</v>
      </c>
      <c r="BH29" s="72">
        <v>0</v>
      </c>
      <c r="BI29" s="58">
        <v>12</v>
      </c>
      <c r="BJ29" s="58">
        <v>0</v>
      </c>
      <c r="BK29" s="58">
        <v>3</v>
      </c>
      <c r="BL29" s="58">
        <v>0</v>
      </c>
      <c r="BM29" s="58">
        <f t="shared" si="3"/>
        <v>15</v>
      </c>
      <c r="BN29" s="58">
        <v>0</v>
      </c>
      <c r="BO29" s="18">
        <v>22</v>
      </c>
      <c r="BP29" s="18">
        <v>0</v>
      </c>
      <c r="BQ29" s="18">
        <v>3</v>
      </c>
      <c r="BR29" s="18">
        <v>0</v>
      </c>
      <c r="BS29" s="69">
        <f t="shared" si="4"/>
        <v>25</v>
      </c>
      <c r="BT29" s="18">
        <v>0</v>
      </c>
      <c r="BU29" s="74">
        <v>8</v>
      </c>
      <c r="BV29" s="74">
        <v>0</v>
      </c>
      <c r="BW29" s="74">
        <v>0</v>
      </c>
      <c r="BX29" s="74">
        <v>0</v>
      </c>
      <c r="BY29" s="74">
        <f t="shared" si="5"/>
        <v>8</v>
      </c>
      <c r="BZ29" s="74">
        <v>0</v>
      </c>
      <c r="CA29" s="18">
        <v>8</v>
      </c>
      <c r="CB29" s="18">
        <v>0</v>
      </c>
      <c r="CC29" s="18">
        <v>0</v>
      </c>
      <c r="CD29" s="18">
        <v>0</v>
      </c>
      <c r="CE29" s="69">
        <f t="shared" si="6"/>
        <v>8</v>
      </c>
      <c r="CF29" s="18">
        <v>0</v>
      </c>
      <c r="CG29" s="29">
        <v>12</v>
      </c>
      <c r="CH29" s="29">
        <v>0</v>
      </c>
      <c r="CI29" s="29">
        <v>3</v>
      </c>
      <c r="CJ29" s="29">
        <v>0</v>
      </c>
      <c r="CK29" s="29">
        <f t="shared" si="19"/>
        <v>15</v>
      </c>
      <c r="CL29" s="29">
        <v>0</v>
      </c>
      <c r="CM29" s="18">
        <v>22</v>
      </c>
      <c r="CN29" s="18">
        <v>0</v>
      </c>
      <c r="CO29" s="18">
        <v>3</v>
      </c>
      <c r="CP29" s="18">
        <v>0</v>
      </c>
      <c r="CQ29" s="18">
        <f t="shared" si="7"/>
        <v>25</v>
      </c>
      <c r="CR29" s="18">
        <v>0</v>
      </c>
      <c r="CS29" s="57">
        <v>2</v>
      </c>
      <c r="CT29" s="57">
        <v>4</v>
      </c>
      <c r="CU29" s="57">
        <v>0</v>
      </c>
      <c r="CV29" s="57">
        <v>7</v>
      </c>
      <c r="CW29" s="57">
        <v>1</v>
      </c>
      <c r="CX29" s="57">
        <v>1</v>
      </c>
      <c r="CY29" s="57">
        <v>5</v>
      </c>
      <c r="CZ29" s="57">
        <v>3</v>
      </c>
      <c r="DA29" s="57">
        <v>2</v>
      </c>
      <c r="DB29" s="57">
        <v>0</v>
      </c>
      <c r="DC29" s="57">
        <v>4</v>
      </c>
      <c r="DD29" s="57">
        <v>1</v>
      </c>
      <c r="DE29" s="18" t="s">
        <v>407</v>
      </c>
      <c r="DF29" s="18">
        <f t="shared" si="20"/>
        <v>4</v>
      </c>
      <c r="DG29" s="63" t="s">
        <v>42</v>
      </c>
      <c r="DH29" s="64"/>
      <c r="DI29" s="68">
        <v>41</v>
      </c>
      <c r="DJ29" s="68">
        <v>20</v>
      </c>
      <c r="DK29" s="69" t="s">
        <v>43</v>
      </c>
      <c r="DL29" s="70" t="s">
        <v>578</v>
      </c>
      <c r="DM29" s="70" t="s">
        <v>579</v>
      </c>
      <c r="DN29" s="69">
        <v>1</v>
      </c>
      <c r="DO29" s="69">
        <f t="shared" ca="1" si="8"/>
        <v>7</v>
      </c>
      <c r="DP29" s="69">
        <v>1</v>
      </c>
      <c r="DQ29" s="69">
        <f t="shared" ca="1" si="9"/>
        <v>7</v>
      </c>
      <c r="DR29">
        <f t="shared" si="10"/>
        <v>78</v>
      </c>
      <c r="DS29">
        <f t="shared" ca="1" si="11"/>
        <v>37</v>
      </c>
      <c r="DT29">
        <f t="shared" ca="1" si="12"/>
        <v>41</v>
      </c>
      <c r="DU29">
        <f t="shared" si="13"/>
        <v>78</v>
      </c>
      <c r="DV29">
        <f t="shared" ca="1" si="14"/>
        <v>33</v>
      </c>
      <c r="DW29">
        <f t="shared" ca="1" si="15"/>
        <v>45</v>
      </c>
      <c r="DX29">
        <f t="shared" ca="1" si="16"/>
        <v>20</v>
      </c>
      <c r="DY29">
        <f t="shared" ca="1" si="17"/>
        <v>20</v>
      </c>
      <c r="DZ29">
        <f t="shared" ca="1" si="16"/>
        <v>19</v>
      </c>
      <c r="EA29">
        <f t="shared" ca="1" si="17"/>
        <v>21</v>
      </c>
    </row>
    <row r="30" spans="1:131" x14ac:dyDescent="0.2">
      <c r="A30" s="22" t="s">
        <v>362</v>
      </c>
      <c r="B30" s="22" t="s">
        <v>301</v>
      </c>
      <c r="C30" s="22" t="s">
        <v>302</v>
      </c>
      <c r="D30" s="22" t="s">
        <v>303</v>
      </c>
      <c r="E30" s="22">
        <v>47</v>
      </c>
      <c r="F30" s="22">
        <v>4</v>
      </c>
      <c r="G30" s="18">
        <v>1023621</v>
      </c>
      <c r="H30" s="56" t="s">
        <v>363</v>
      </c>
      <c r="I30" s="37">
        <v>10236210405</v>
      </c>
      <c r="J30" s="18">
        <v>3</v>
      </c>
      <c r="K30" s="18">
        <v>2020</v>
      </c>
      <c r="L30" s="18" t="s">
        <v>364</v>
      </c>
      <c r="M30" s="18" t="s">
        <v>38</v>
      </c>
      <c r="N30" s="18" t="s">
        <v>39</v>
      </c>
      <c r="O30" s="18" t="s">
        <v>40</v>
      </c>
      <c r="P30" s="18" t="s">
        <v>304</v>
      </c>
      <c r="Q30" s="18" t="s">
        <v>42</v>
      </c>
      <c r="R30" s="18" t="s">
        <v>42</v>
      </c>
      <c r="S30" s="18" t="s">
        <v>42</v>
      </c>
      <c r="T30" s="18" t="s">
        <v>42</v>
      </c>
      <c r="U30" s="29">
        <v>10</v>
      </c>
      <c r="V30" s="29">
        <v>56</v>
      </c>
      <c r="W30" s="29">
        <v>69</v>
      </c>
      <c r="X30" s="29">
        <v>11</v>
      </c>
      <c r="Y30" s="29">
        <v>10</v>
      </c>
      <c r="Z30" s="55">
        <v>25</v>
      </c>
      <c r="AA30" s="55">
        <v>0</v>
      </c>
      <c r="AB30" s="55">
        <v>0</v>
      </c>
      <c r="AC30" s="55">
        <v>25</v>
      </c>
      <c r="AD30" s="55">
        <v>0</v>
      </c>
      <c r="AE30" s="18" t="s">
        <v>43</v>
      </c>
      <c r="AF30" s="18" t="s">
        <v>43</v>
      </c>
      <c r="AG30" s="18" t="s">
        <v>198</v>
      </c>
      <c r="AH30" s="18" t="s">
        <v>42</v>
      </c>
      <c r="AI30" s="18" t="s">
        <v>43</v>
      </c>
      <c r="AJ30" s="18" t="s">
        <v>43</v>
      </c>
      <c r="AK30" s="18" t="s">
        <v>43</v>
      </c>
      <c r="AL30" s="18">
        <f t="shared" ca="1" si="0"/>
        <v>16</v>
      </c>
      <c r="AM30" s="18" t="s">
        <v>43</v>
      </c>
      <c r="AN30" s="18" t="s">
        <v>305</v>
      </c>
      <c r="AO30" s="18" t="s">
        <v>42</v>
      </c>
      <c r="AP30" s="18" t="s">
        <v>42</v>
      </c>
      <c r="AQ30" s="18">
        <v>0</v>
      </c>
      <c r="AR30" s="18">
        <v>0</v>
      </c>
      <c r="AS30" s="18" t="s">
        <v>43</v>
      </c>
      <c r="AT30" s="18">
        <f t="shared" ca="1" si="18"/>
        <v>10</v>
      </c>
      <c r="AU30" s="18">
        <v>40</v>
      </c>
      <c r="AV30" s="18">
        <v>0</v>
      </c>
      <c r="AW30" s="71">
        <v>7</v>
      </c>
      <c r="AX30" s="71">
        <v>0</v>
      </c>
      <c r="AY30" s="71">
        <v>12</v>
      </c>
      <c r="AZ30" s="71">
        <v>0</v>
      </c>
      <c r="BA30" s="71">
        <f t="shared" ref="BA30" si="23">SUM(AW30:AZ30)</f>
        <v>19</v>
      </c>
      <c r="BB30" s="71">
        <v>0</v>
      </c>
      <c r="BC30" s="72">
        <v>13</v>
      </c>
      <c r="BD30" s="72">
        <v>0</v>
      </c>
      <c r="BE30" s="72">
        <v>8</v>
      </c>
      <c r="BF30" s="72">
        <v>0</v>
      </c>
      <c r="BG30" s="72">
        <f t="shared" ref="BG30" si="24">SUM(BC30:BF30)</f>
        <v>21</v>
      </c>
      <c r="BH30" s="72">
        <v>0</v>
      </c>
      <c r="BI30" s="58">
        <v>10</v>
      </c>
      <c r="BJ30" s="58">
        <v>0</v>
      </c>
      <c r="BK30" s="58">
        <v>6</v>
      </c>
      <c r="BL30" s="58">
        <v>0</v>
      </c>
      <c r="BM30" s="58">
        <f t="shared" ref="BM30" si="25">SUM(BI30:BL30)</f>
        <v>16</v>
      </c>
      <c r="BN30" s="58">
        <v>0</v>
      </c>
      <c r="BO30" s="18">
        <v>17</v>
      </c>
      <c r="BP30" s="18">
        <v>0</v>
      </c>
      <c r="BQ30" s="18">
        <v>7</v>
      </c>
      <c r="BR30" s="18">
        <v>0</v>
      </c>
      <c r="BS30" s="69">
        <f t="shared" ref="BS30" si="26">SUM(BO30:BR30)</f>
        <v>24</v>
      </c>
      <c r="BT30" s="18">
        <v>0</v>
      </c>
      <c r="BU30" s="74">
        <v>5</v>
      </c>
      <c r="BV30" s="74">
        <v>0</v>
      </c>
      <c r="BW30" s="74">
        <v>3</v>
      </c>
      <c r="BX30" s="74">
        <v>0</v>
      </c>
      <c r="BY30" s="74">
        <f t="shared" ref="BY30" si="27">SUM(BU30:BX30)</f>
        <v>8</v>
      </c>
      <c r="BZ30" s="74">
        <v>0</v>
      </c>
      <c r="CA30" s="18">
        <v>1</v>
      </c>
      <c r="CB30" s="18">
        <v>0</v>
      </c>
      <c r="CC30" s="18">
        <v>7</v>
      </c>
      <c r="CD30" s="18">
        <v>0</v>
      </c>
      <c r="CE30" s="69">
        <f t="shared" ref="CE30" si="28">SUM(CA30:CD30)</f>
        <v>8</v>
      </c>
      <c r="CF30" s="18">
        <v>0</v>
      </c>
      <c r="CG30" s="29">
        <v>10</v>
      </c>
      <c r="CH30" s="29">
        <v>0</v>
      </c>
      <c r="CI30" s="29">
        <v>6</v>
      </c>
      <c r="CJ30" s="29">
        <v>0</v>
      </c>
      <c r="CK30" s="29">
        <f t="shared" ref="CK30" si="29">SUM(CG30:CJ30)</f>
        <v>16</v>
      </c>
      <c r="CL30" s="29">
        <v>0</v>
      </c>
      <c r="CM30" s="18">
        <v>17</v>
      </c>
      <c r="CN30" s="18">
        <v>0</v>
      </c>
      <c r="CO30" s="18">
        <v>7</v>
      </c>
      <c r="CP30" s="18">
        <v>0</v>
      </c>
      <c r="CQ30" s="18">
        <f t="shared" ref="CQ30" si="30">SUM(CM30:CP30)</f>
        <v>24</v>
      </c>
      <c r="CR30" s="18">
        <v>0</v>
      </c>
      <c r="CS30" s="57">
        <v>2</v>
      </c>
      <c r="CT30" s="57">
        <v>5</v>
      </c>
      <c r="CU30" s="57">
        <v>0</v>
      </c>
      <c r="CV30" s="57">
        <v>3</v>
      </c>
      <c r="CW30" s="57">
        <v>7</v>
      </c>
      <c r="CX30" s="57">
        <v>0</v>
      </c>
      <c r="CY30" s="57">
        <v>0</v>
      </c>
      <c r="CZ30" s="57">
        <v>5</v>
      </c>
      <c r="DA30" s="57">
        <v>2</v>
      </c>
      <c r="DB30" s="57">
        <v>4</v>
      </c>
      <c r="DC30" s="57">
        <v>2</v>
      </c>
      <c r="DD30" s="57">
        <v>1</v>
      </c>
      <c r="DE30" s="18" t="s">
        <v>408</v>
      </c>
      <c r="DF30" s="18">
        <f t="shared" ref="DF30" si="31">F30</f>
        <v>4</v>
      </c>
      <c r="DG30" s="63" t="s">
        <v>43</v>
      </c>
      <c r="DH30" s="64" t="s">
        <v>584</v>
      </c>
      <c r="DI30" s="68">
        <v>49</v>
      </c>
      <c r="DJ30" s="68">
        <v>31</v>
      </c>
      <c r="DK30" s="69" t="s">
        <v>43</v>
      </c>
      <c r="DL30" s="70" t="s">
        <v>578</v>
      </c>
      <c r="DM30" s="70" t="s">
        <v>579</v>
      </c>
      <c r="DN30" s="69">
        <v>1</v>
      </c>
      <c r="DO30" s="69">
        <f t="shared" ca="1" si="8"/>
        <v>7</v>
      </c>
      <c r="DP30" s="69">
        <v>1</v>
      </c>
      <c r="DQ30" s="69">
        <f t="shared" ca="1" si="9"/>
        <v>8</v>
      </c>
      <c r="DR30">
        <f t="shared" ref="DR30" si="32">U30+V30</f>
        <v>66</v>
      </c>
      <c r="DS30">
        <f t="shared" ref="DS30" ca="1" si="33">DR30-DT30</f>
        <v>26</v>
      </c>
      <c r="DT30">
        <f t="shared" ref="DT30" ca="1" si="34">ROUND(DR30*RANDBETWEEN(50,60)%,0)</f>
        <v>40</v>
      </c>
      <c r="DU30">
        <f t="shared" ref="DU30" si="35">W30</f>
        <v>69</v>
      </c>
      <c r="DV30">
        <f t="shared" ref="DV30" ca="1" si="36">DU30-DW30</f>
        <v>30</v>
      </c>
      <c r="DW30">
        <f t="shared" ref="DW30" ca="1" si="37">ROUND(DU30*RANDBETWEEN(50,60)%,0)</f>
        <v>39</v>
      </c>
      <c r="DX30">
        <f t="shared" ref="DX30" ca="1" si="38">40-DY30</f>
        <v>20</v>
      </c>
      <c r="DY30">
        <f t="shared" ca="1" si="17"/>
        <v>20</v>
      </c>
      <c r="DZ30">
        <f t="shared" ref="DZ30" ca="1" si="39">40-EA30</f>
        <v>18</v>
      </c>
      <c r="EA30">
        <f t="shared" ca="1" si="17"/>
        <v>22</v>
      </c>
    </row>
    <row r="31" spans="1:131" x14ac:dyDescent="0.2">
      <c r="A31" s="18">
        <f>COLUMN()-1</f>
        <v>0</v>
      </c>
      <c r="B31" s="18">
        <f t="shared" ref="B31:BM31" si="40">COLUMN()-1</f>
        <v>1</v>
      </c>
      <c r="C31" s="18">
        <f t="shared" si="40"/>
        <v>2</v>
      </c>
      <c r="D31" s="18">
        <f t="shared" si="40"/>
        <v>3</v>
      </c>
      <c r="E31" s="18">
        <f t="shared" si="40"/>
        <v>4</v>
      </c>
      <c r="F31" s="18">
        <f t="shared" si="40"/>
        <v>5</v>
      </c>
      <c r="G31" s="18">
        <f t="shared" si="40"/>
        <v>6</v>
      </c>
      <c r="H31" s="18">
        <f t="shared" si="40"/>
        <v>7</v>
      </c>
      <c r="I31" s="18">
        <f t="shared" si="40"/>
        <v>8</v>
      </c>
      <c r="J31" s="18">
        <f t="shared" si="40"/>
        <v>9</v>
      </c>
      <c r="K31" s="18">
        <f t="shared" si="40"/>
        <v>10</v>
      </c>
      <c r="L31" s="18">
        <f t="shared" si="40"/>
        <v>11</v>
      </c>
      <c r="M31" s="18">
        <f t="shared" si="40"/>
        <v>12</v>
      </c>
      <c r="N31" s="18">
        <f t="shared" si="40"/>
        <v>13</v>
      </c>
      <c r="O31" s="18">
        <f t="shared" si="40"/>
        <v>14</v>
      </c>
      <c r="P31" s="18">
        <f t="shared" si="40"/>
        <v>15</v>
      </c>
      <c r="Q31" s="18">
        <f t="shared" si="40"/>
        <v>16</v>
      </c>
      <c r="R31" s="18">
        <f t="shared" si="40"/>
        <v>17</v>
      </c>
      <c r="S31" s="18">
        <f t="shared" si="40"/>
        <v>18</v>
      </c>
      <c r="T31" s="18">
        <f t="shared" si="40"/>
        <v>19</v>
      </c>
      <c r="U31" s="18">
        <f t="shared" si="40"/>
        <v>20</v>
      </c>
      <c r="V31" s="18">
        <f t="shared" si="40"/>
        <v>21</v>
      </c>
      <c r="W31" s="18">
        <f t="shared" si="40"/>
        <v>22</v>
      </c>
      <c r="X31" s="18">
        <f t="shared" si="40"/>
        <v>23</v>
      </c>
      <c r="Y31" s="18">
        <f t="shared" si="40"/>
        <v>24</v>
      </c>
      <c r="Z31" s="18">
        <f t="shared" si="40"/>
        <v>25</v>
      </c>
      <c r="AA31" s="18">
        <f t="shared" si="40"/>
        <v>26</v>
      </c>
      <c r="AB31" s="18">
        <f t="shared" si="40"/>
        <v>27</v>
      </c>
      <c r="AC31" s="18">
        <f t="shared" si="40"/>
        <v>28</v>
      </c>
      <c r="AD31" s="18">
        <f t="shared" si="40"/>
        <v>29</v>
      </c>
      <c r="AE31" s="18">
        <f t="shared" si="40"/>
        <v>30</v>
      </c>
      <c r="AF31" s="18">
        <f t="shared" si="40"/>
        <v>31</v>
      </c>
      <c r="AG31" s="18">
        <f t="shared" si="40"/>
        <v>32</v>
      </c>
      <c r="AH31" s="18">
        <f t="shared" si="40"/>
        <v>33</v>
      </c>
      <c r="AI31" s="18">
        <f t="shared" si="40"/>
        <v>34</v>
      </c>
      <c r="AJ31" s="18">
        <f t="shared" si="40"/>
        <v>35</v>
      </c>
      <c r="AK31" s="18">
        <f t="shared" si="40"/>
        <v>36</v>
      </c>
      <c r="AL31" s="18">
        <f t="shared" si="40"/>
        <v>37</v>
      </c>
      <c r="AM31" s="18">
        <f t="shared" si="40"/>
        <v>38</v>
      </c>
      <c r="AN31" s="18">
        <f t="shared" si="40"/>
        <v>39</v>
      </c>
      <c r="AO31" s="18">
        <f t="shared" si="40"/>
        <v>40</v>
      </c>
      <c r="AP31" s="18">
        <f t="shared" si="40"/>
        <v>41</v>
      </c>
      <c r="AQ31" s="18">
        <f t="shared" si="40"/>
        <v>42</v>
      </c>
      <c r="AR31" s="18">
        <f t="shared" si="40"/>
        <v>43</v>
      </c>
      <c r="AS31" s="18">
        <f t="shared" si="40"/>
        <v>44</v>
      </c>
      <c r="AT31" s="18">
        <f t="shared" si="40"/>
        <v>45</v>
      </c>
      <c r="AU31" s="18">
        <f t="shared" si="40"/>
        <v>46</v>
      </c>
      <c r="AV31" s="18">
        <f t="shared" si="40"/>
        <v>47</v>
      </c>
      <c r="AW31" s="71">
        <f t="shared" si="40"/>
        <v>48</v>
      </c>
      <c r="AX31" s="71">
        <f t="shared" si="40"/>
        <v>49</v>
      </c>
      <c r="AY31" s="71">
        <f t="shared" si="40"/>
        <v>50</v>
      </c>
      <c r="AZ31" s="71">
        <f t="shared" si="40"/>
        <v>51</v>
      </c>
      <c r="BA31" s="71">
        <f t="shared" si="40"/>
        <v>52</v>
      </c>
      <c r="BB31" s="71">
        <f t="shared" si="40"/>
        <v>53</v>
      </c>
      <c r="BC31" s="72">
        <f t="shared" si="40"/>
        <v>54</v>
      </c>
      <c r="BD31" s="72">
        <f t="shared" si="40"/>
        <v>55</v>
      </c>
      <c r="BE31" s="72">
        <f t="shared" si="40"/>
        <v>56</v>
      </c>
      <c r="BF31" s="72">
        <f t="shared" si="40"/>
        <v>57</v>
      </c>
      <c r="BG31" s="72">
        <f t="shared" si="40"/>
        <v>58</v>
      </c>
      <c r="BH31" s="72">
        <f t="shared" si="40"/>
        <v>59</v>
      </c>
      <c r="BI31" s="58">
        <f t="shared" si="40"/>
        <v>60</v>
      </c>
      <c r="BJ31" s="58">
        <f t="shared" si="40"/>
        <v>61</v>
      </c>
      <c r="BK31" s="58">
        <f t="shared" si="40"/>
        <v>62</v>
      </c>
      <c r="BL31" s="58">
        <f t="shared" si="40"/>
        <v>63</v>
      </c>
      <c r="BM31" s="58">
        <f t="shared" si="40"/>
        <v>64</v>
      </c>
      <c r="BN31" s="58">
        <f t="shared" ref="BN31:DZ31" si="41">COLUMN()-1</f>
        <v>65</v>
      </c>
      <c r="BO31" s="18">
        <f t="shared" si="41"/>
        <v>66</v>
      </c>
      <c r="BP31" s="18">
        <f t="shared" si="41"/>
        <v>67</v>
      </c>
      <c r="BQ31" s="18">
        <f t="shared" si="41"/>
        <v>68</v>
      </c>
      <c r="BR31" s="18">
        <f t="shared" si="41"/>
        <v>69</v>
      </c>
      <c r="BS31" s="18">
        <f t="shared" si="41"/>
        <v>70</v>
      </c>
      <c r="BT31" s="18">
        <f t="shared" si="41"/>
        <v>71</v>
      </c>
      <c r="BU31" s="74">
        <f t="shared" si="41"/>
        <v>72</v>
      </c>
      <c r="BV31" s="74">
        <f t="shared" si="41"/>
        <v>73</v>
      </c>
      <c r="BW31" s="74">
        <f t="shared" si="41"/>
        <v>74</v>
      </c>
      <c r="BX31" s="74">
        <f t="shared" si="41"/>
        <v>75</v>
      </c>
      <c r="BY31" s="74">
        <f t="shared" si="41"/>
        <v>76</v>
      </c>
      <c r="BZ31" s="74">
        <f t="shared" si="41"/>
        <v>77</v>
      </c>
      <c r="CA31" s="18">
        <f t="shared" si="41"/>
        <v>78</v>
      </c>
      <c r="CB31" s="18">
        <f t="shared" si="41"/>
        <v>79</v>
      </c>
      <c r="CC31" s="18">
        <f t="shared" si="41"/>
        <v>80</v>
      </c>
      <c r="CD31" s="18">
        <f t="shared" si="41"/>
        <v>81</v>
      </c>
      <c r="CE31" s="18">
        <f t="shared" si="41"/>
        <v>82</v>
      </c>
      <c r="CF31" s="18">
        <f t="shared" si="41"/>
        <v>83</v>
      </c>
      <c r="CG31" s="18">
        <f t="shared" si="41"/>
        <v>84</v>
      </c>
      <c r="CH31" s="18">
        <f t="shared" si="41"/>
        <v>85</v>
      </c>
      <c r="CI31" s="18">
        <f t="shared" si="41"/>
        <v>86</v>
      </c>
      <c r="CJ31" s="18">
        <f t="shared" si="41"/>
        <v>87</v>
      </c>
      <c r="CK31" s="18">
        <f t="shared" si="41"/>
        <v>88</v>
      </c>
      <c r="CL31" s="18">
        <f t="shared" si="41"/>
        <v>89</v>
      </c>
      <c r="CM31" s="18">
        <f t="shared" si="41"/>
        <v>90</v>
      </c>
      <c r="CN31" s="18">
        <f t="shared" si="41"/>
        <v>91</v>
      </c>
      <c r="CO31" s="18">
        <f t="shared" si="41"/>
        <v>92</v>
      </c>
      <c r="CP31" s="18">
        <f t="shared" si="41"/>
        <v>93</v>
      </c>
      <c r="CQ31" s="18">
        <f t="shared" si="41"/>
        <v>94</v>
      </c>
      <c r="CR31" s="18">
        <f t="shared" si="41"/>
        <v>95</v>
      </c>
      <c r="CS31" s="18">
        <f t="shared" si="41"/>
        <v>96</v>
      </c>
      <c r="CT31" s="18">
        <f t="shared" si="41"/>
        <v>97</v>
      </c>
      <c r="CU31" s="18">
        <f t="shared" si="41"/>
        <v>98</v>
      </c>
      <c r="CV31" s="18">
        <f t="shared" si="41"/>
        <v>99</v>
      </c>
      <c r="CW31" s="18">
        <f t="shared" si="41"/>
        <v>100</v>
      </c>
      <c r="CX31" s="18">
        <f t="shared" si="41"/>
        <v>101</v>
      </c>
      <c r="CY31" s="18">
        <f t="shared" si="41"/>
        <v>102</v>
      </c>
      <c r="CZ31" s="18">
        <f t="shared" si="41"/>
        <v>103</v>
      </c>
      <c r="DA31" s="18">
        <f t="shared" si="41"/>
        <v>104</v>
      </c>
      <c r="DB31" s="18">
        <f t="shared" si="41"/>
        <v>105</v>
      </c>
      <c r="DC31" s="18">
        <f t="shared" si="41"/>
        <v>106</v>
      </c>
      <c r="DD31" s="18">
        <f t="shared" si="41"/>
        <v>107</v>
      </c>
      <c r="DE31" s="18">
        <f t="shared" si="41"/>
        <v>108</v>
      </c>
      <c r="DF31" s="18">
        <f t="shared" si="41"/>
        <v>109</v>
      </c>
      <c r="DG31" s="18">
        <f t="shared" si="41"/>
        <v>110</v>
      </c>
      <c r="DH31" s="18">
        <f t="shared" si="41"/>
        <v>111</v>
      </c>
      <c r="DI31" s="18">
        <f t="shared" si="41"/>
        <v>112</v>
      </c>
      <c r="DJ31" s="18">
        <f t="shared" si="41"/>
        <v>113</v>
      </c>
      <c r="DK31" s="18">
        <f t="shared" si="41"/>
        <v>114</v>
      </c>
      <c r="DL31" s="18">
        <f t="shared" si="41"/>
        <v>115</v>
      </c>
      <c r="DM31" s="18">
        <f t="shared" si="41"/>
        <v>116</v>
      </c>
      <c r="DN31" s="18">
        <f t="shared" si="41"/>
        <v>117</v>
      </c>
      <c r="DO31" s="18">
        <f t="shared" si="41"/>
        <v>118</v>
      </c>
      <c r="DP31" s="18">
        <f t="shared" si="41"/>
        <v>119</v>
      </c>
      <c r="DQ31" s="18">
        <f t="shared" si="41"/>
        <v>120</v>
      </c>
      <c r="DR31" s="18">
        <f t="shared" si="41"/>
        <v>121</v>
      </c>
      <c r="DS31" s="18">
        <f t="shared" si="41"/>
        <v>122</v>
      </c>
      <c r="DT31" s="18">
        <f t="shared" si="41"/>
        <v>123</v>
      </c>
      <c r="DU31" s="18">
        <f t="shared" si="41"/>
        <v>124</v>
      </c>
      <c r="DV31" s="18">
        <f t="shared" si="41"/>
        <v>125</v>
      </c>
      <c r="DW31" s="18">
        <f t="shared" si="41"/>
        <v>126</v>
      </c>
      <c r="DX31" s="18">
        <f t="shared" si="41"/>
        <v>127</v>
      </c>
      <c r="DY31" s="18">
        <f t="shared" si="41"/>
        <v>128</v>
      </c>
      <c r="DZ31" s="18">
        <f t="shared" si="41"/>
        <v>129</v>
      </c>
      <c r="EA31" s="18">
        <f t="shared" ref="EA31" si="42">COLUMN()-1</f>
        <v>130</v>
      </c>
    </row>
  </sheetData>
  <sortState xmlns:xlrd2="http://schemas.microsoft.com/office/spreadsheetml/2017/richdata2" ref="A3:DD30">
    <sortCondition ref="A2"/>
  </sortState>
  <mergeCells count="17">
    <mergeCell ref="DI1:DJ1"/>
    <mergeCell ref="DK1:DQ1"/>
    <mergeCell ref="DR1:DV1"/>
    <mergeCell ref="DG1:DH1"/>
    <mergeCell ref="CG1:CL1"/>
    <mergeCell ref="CM1:CR1"/>
    <mergeCell ref="CS1:DD1"/>
    <mergeCell ref="AI1:AV1"/>
    <mergeCell ref="AW1:BH1"/>
    <mergeCell ref="BI1:BT1"/>
    <mergeCell ref="BU1:BZ1"/>
    <mergeCell ref="CA1:CF1"/>
    <mergeCell ref="M1:P1"/>
    <mergeCell ref="Q1:T1"/>
    <mergeCell ref="U1:Y1"/>
    <mergeCell ref="Z1:AD1"/>
    <mergeCell ref="AE1:AH1"/>
  </mergeCells>
  <conditionalFormatting sqref="I32:I1048576 I1:I30">
    <cfRule type="duplicateValues" dxfId="16" priority="2"/>
  </conditionalFormatting>
  <conditionalFormatting sqref="I32:I1048576">
    <cfRule type="duplicateValues" dxfId="15" priority="109"/>
  </conditionalFormatting>
  <conditionalFormatting sqref="E32:E1048576 E1:E30">
    <cfRule type="duplicateValues" dxfId="14" priority="1"/>
  </conditionalFormatting>
  <dataValidations count="1">
    <dataValidation type="list" allowBlank="1" showInputMessage="1" showErrorMessage="1" sqref="DK3:DK30 DG3:DG30" xr:uid="{C5C8548B-E0CC-4DD7-A119-071BA497843D}">
      <formula1>"Yes,No"</formula1>
    </dataValidation>
  </dataValidations>
  <pageMargins left="0.7" right="0.7" top="0.75" bottom="0.75" header="0.3" footer="0.3"/>
  <pageSetup orientation="portrait" r:id="rId1"/>
  <legacy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6F7AC8F-CE31-4529-B5A7-7EF1723F6BF8}">
  <dimension ref="A1:U114"/>
  <sheetViews>
    <sheetView workbookViewId="0">
      <pane xSplit="8" topLeftCell="N1" activePane="topRight" state="frozen"/>
      <selection pane="topRight" activeCell="N33" sqref="N33"/>
    </sheetView>
  </sheetViews>
  <sheetFormatPr baseColWidth="10" defaultColWidth="8.83203125" defaultRowHeight="15" x14ac:dyDescent="0.2"/>
  <cols>
    <col min="7" max="7" width="8.33203125" bestFit="1" customWidth="1"/>
    <col min="8" max="8" width="30.6640625" bestFit="1" customWidth="1"/>
    <col min="9" max="9" width="17" customWidth="1"/>
    <col min="10" max="10" width="13.33203125" customWidth="1"/>
    <col min="11" max="11" width="37.5" bestFit="1" customWidth="1"/>
    <col min="12" max="12" width="17.83203125" customWidth="1"/>
    <col min="13" max="13" width="12" bestFit="1" customWidth="1"/>
    <col min="14" max="14" width="37.5" bestFit="1" customWidth="1"/>
    <col min="15" max="16" width="12" bestFit="1" customWidth="1"/>
    <col min="17" max="17" width="37.5" bestFit="1" customWidth="1"/>
    <col min="18" max="19" width="12" bestFit="1" customWidth="1"/>
    <col min="20" max="20" width="37.5" bestFit="1" customWidth="1"/>
    <col min="21" max="21" width="12" bestFit="1" customWidth="1"/>
  </cols>
  <sheetData>
    <row r="1" spans="1:21" x14ac:dyDescent="0.2">
      <c r="J1" s="123" t="s">
        <v>447</v>
      </c>
      <c r="K1" s="123"/>
      <c r="L1" s="123"/>
      <c r="M1" s="120" t="s">
        <v>576</v>
      </c>
      <c r="N1" s="120"/>
      <c r="O1" s="120"/>
      <c r="P1" s="124" t="s">
        <v>576</v>
      </c>
      <c r="Q1" s="124"/>
      <c r="R1" s="124"/>
      <c r="S1" s="124" t="s">
        <v>577</v>
      </c>
      <c r="T1" s="124"/>
      <c r="U1" s="124"/>
    </row>
    <row r="2" spans="1:21" ht="32" x14ac:dyDescent="0.2">
      <c r="A2" s="38" t="s">
        <v>199</v>
      </c>
      <c r="B2" s="38" t="s">
        <v>200</v>
      </c>
      <c r="C2" s="38" t="s">
        <v>201</v>
      </c>
      <c r="D2" s="38" t="s">
        <v>202</v>
      </c>
      <c r="E2" s="38" t="s">
        <v>194</v>
      </c>
      <c r="F2" s="38" t="s">
        <v>81</v>
      </c>
      <c r="G2" s="38" t="s">
        <v>203</v>
      </c>
      <c r="H2" s="38" t="s">
        <v>204</v>
      </c>
      <c r="I2" s="76" t="s">
        <v>360</v>
      </c>
      <c r="J2" s="79"/>
      <c r="K2" s="78" t="s">
        <v>448</v>
      </c>
      <c r="L2" s="78"/>
      <c r="N2" t="s">
        <v>448</v>
      </c>
      <c r="P2" s="78"/>
      <c r="Q2" s="78" t="s">
        <v>448</v>
      </c>
      <c r="R2" s="78"/>
      <c r="T2" t="s">
        <v>448</v>
      </c>
    </row>
    <row r="3" spans="1:21" x14ac:dyDescent="0.2">
      <c r="A3" s="58" t="s">
        <v>300</v>
      </c>
      <c r="B3" s="58" t="s">
        <v>301</v>
      </c>
      <c r="C3" s="58" t="s">
        <v>302</v>
      </c>
      <c r="D3" s="58" t="s">
        <v>303</v>
      </c>
      <c r="E3" s="58">
        <v>112</v>
      </c>
      <c r="F3" s="58">
        <v>1</v>
      </c>
      <c r="G3" s="22">
        <v>1023621</v>
      </c>
      <c r="H3" s="36" t="s">
        <v>308</v>
      </c>
      <c r="I3" s="82" t="s">
        <v>561</v>
      </c>
      <c r="J3" s="80" t="str">
        <f>VLOOKUP(I3,$L$3:$L$114,1,FALSE)</f>
        <v>10236210132</v>
      </c>
      <c r="K3" s="78" t="s">
        <v>449</v>
      </c>
      <c r="L3" s="78" t="str">
        <f>MID(K3,FIND("(",K3)+1,11)</f>
        <v>10236210110</v>
      </c>
      <c r="M3" t="str">
        <f>VLOOKUP(I3,$O$3:$O$114,1,FALSE)</f>
        <v>10236210132</v>
      </c>
      <c r="N3" t="s">
        <v>449</v>
      </c>
      <c r="O3" t="str">
        <f>MID(N3,FIND("(",N3)+1,11)</f>
        <v>10236210110</v>
      </c>
      <c r="P3" s="78" t="str">
        <f>VLOOKUP(I3,$R$3:$R$114,1,FALSE)</f>
        <v>10236210132</v>
      </c>
      <c r="Q3" s="78" t="s">
        <v>449</v>
      </c>
      <c r="R3" s="78" t="str">
        <f>MID(Q3,FIND("(",Q3)+1,11)</f>
        <v>10236210110</v>
      </c>
      <c r="S3" t="str">
        <f>VLOOKUP(I3,$U$3:$U$114,1,FALSE)</f>
        <v>10236210132</v>
      </c>
      <c r="T3" t="s">
        <v>449</v>
      </c>
      <c r="U3" t="str">
        <f>MID(T3,FIND("(",T3)+1,11)</f>
        <v>10236210110</v>
      </c>
    </row>
    <row r="4" spans="1:21" x14ac:dyDescent="0.2">
      <c r="A4" s="58" t="s">
        <v>300</v>
      </c>
      <c r="B4" s="58" t="s">
        <v>301</v>
      </c>
      <c r="C4" s="58" t="s">
        <v>302</v>
      </c>
      <c r="D4" s="58" t="s">
        <v>303</v>
      </c>
      <c r="E4" s="58">
        <v>110</v>
      </c>
      <c r="F4" s="58">
        <v>1</v>
      </c>
      <c r="G4" s="22">
        <v>1023621</v>
      </c>
      <c r="H4" s="36" t="s">
        <v>310</v>
      </c>
      <c r="I4" s="82" t="s">
        <v>440</v>
      </c>
      <c r="J4" s="80" t="str">
        <f t="shared" ref="J4:J30" si="0">VLOOKUP(I4,$L$3:$L$114,1,FALSE)</f>
        <v>10236210230</v>
      </c>
      <c r="K4" s="78" t="s">
        <v>450</v>
      </c>
      <c r="L4" s="78" t="str">
        <f t="shared" ref="L4:L67" si="1">MID(K4,FIND("(",K4)+1,11)</f>
        <v>10236210106</v>
      </c>
      <c r="M4" t="str">
        <f t="shared" ref="M4:M30" si="2">VLOOKUP(I4,$O$3:$O$114,1,FALSE)</f>
        <v>10236210230</v>
      </c>
      <c r="N4" t="s">
        <v>450</v>
      </c>
      <c r="O4" t="str">
        <f t="shared" ref="O4:O67" si="3">MID(N4,FIND("(",N4)+1,11)</f>
        <v>10236210106</v>
      </c>
      <c r="P4" s="78" t="str">
        <f t="shared" ref="P4:P30" si="4">VLOOKUP(I4,$R$3:$R$114,1,FALSE)</f>
        <v>10236210230</v>
      </c>
      <c r="Q4" s="78" t="s">
        <v>450</v>
      </c>
      <c r="R4" s="78" t="str">
        <f t="shared" ref="R4:R67" si="5">MID(Q4,FIND("(",Q4)+1,11)</f>
        <v>10236210106</v>
      </c>
      <c r="S4" t="str">
        <f t="shared" ref="S4:S30" si="6">VLOOKUP(I4,$U$3:$U$114,1,FALSE)</f>
        <v>10236210230</v>
      </c>
      <c r="T4" t="s">
        <v>450</v>
      </c>
      <c r="U4" t="str">
        <f t="shared" ref="U4:U67" si="7">MID(T4,FIND("(",T4)+1,11)</f>
        <v>10236210106</v>
      </c>
    </row>
    <row r="5" spans="1:21" x14ac:dyDescent="0.2">
      <c r="A5" s="36" t="s">
        <v>312</v>
      </c>
      <c r="B5" s="36" t="s">
        <v>301</v>
      </c>
      <c r="C5" s="36" t="s">
        <v>302</v>
      </c>
      <c r="D5" s="36" t="s">
        <v>303</v>
      </c>
      <c r="E5" s="36">
        <v>46</v>
      </c>
      <c r="F5" s="36">
        <v>2</v>
      </c>
      <c r="G5" s="18">
        <v>1023621</v>
      </c>
      <c r="H5" s="56" t="s">
        <v>329</v>
      </c>
      <c r="I5" s="83" t="s">
        <v>434</v>
      </c>
      <c r="J5" s="80" t="str">
        <f t="shared" si="0"/>
        <v>10236210219</v>
      </c>
      <c r="K5" s="78" t="s">
        <v>451</v>
      </c>
      <c r="L5" s="78" t="str">
        <f t="shared" si="1"/>
        <v>10236210101</v>
      </c>
      <c r="M5" t="str">
        <f t="shared" si="2"/>
        <v>10236210219</v>
      </c>
      <c r="N5" t="s">
        <v>451</v>
      </c>
      <c r="O5" t="str">
        <f t="shared" si="3"/>
        <v>10236210101</v>
      </c>
      <c r="P5" s="78" t="str">
        <f t="shared" si="4"/>
        <v>10236210219</v>
      </c>
      <c r="Q5" s="78" t="s">
        <v>451</v>
      </c>
      <c r="R5" s="78" t="str">
        <f t="shared" si="5"/>
        <v>10236210101</v>
      </c>
      <c r="S5" t="str">
        <f t="shared" si="6"/>
        <v>10236210219</v>
      </c>
      <c r="T5" t="s">
        <v>451</v>
      </c>
      <c r="U5" t="str">
        <f t="shared" si="7"/>
        <v>10236210101</v>
      </c>
    </row>
    <row r="6" spans="1:21" x14ac:dyDescent="0.2">
      <c r="A6" s="36" t="s">
        <v>312</v>
      </c>
      <c r="B6" s="36" t="s">
        <v>301</v>
      </c>
      <c r="C6" s="36" t="s">
        <v>302</v>
      </c>
      <c r="D6" s="36" t="s">
        <v>303</v>
      </c>
      <c r="E6" s="36">
        <v>108</v>
      </c>
      <c r="F6" s="36">
        <v>2</v>
      </c>
      <c r="G6" s="22">
        <v>1023621</v>
      </c>
      <c r="H6" s="56" t="s">
        <v>337</v>
      </c>
      <c r="I6" s="83" t="s">
        <v>442</v>
      </c>
      <c r="J6" s="80" t="str">
        <f t="shared" si="0"/>
        <v>10236210225</v>
      </c>
      <c r="K6" s="78" t="s">
        <v>452</v>
      </c>
      <c r="L6" s="78" t="str">
        <f t="shared" si="1"/>
        <v>10236210112</v>
      </c>
      <c r="M6" t="str">
        <f t="shared" si="2"/>
        <v>10236210225</v>
      </c>
      <c r="N6" t="s">
        <v>452</v>
      </c>
      <c r="O6" t="str">
        <f t="shared" si="3"/>
        <v>10236210112</v>
      </c>
      <c r="P6" s="78" t="str">
        <f t="shared" si="4"/>
        <v>10236210225</v>
      </c>
      <c r="Q6" s="78" t="s">
        <v>452</v>
      </c>
      <c r="R6" s="78" t="str">
        <f t="shared" si="5"/>
        <v>10236210112</v>
      </c>
      <c r="S6" t="str">
        <f t="shared" si="6"/>
        <v>10236210225</v>
      </c>
      <c r="T6" t="s">
        <v>452</v>
      </c>
      <c r="U6" t="str">
        <f t="shared" si="7"/>
        <v>10236210112</v>
      </c>
    </row>
    <row r="7" spans="1:21" x14ac:dyDescent="0.2">
      <c r="A7" s="36" t="s">
        <v>312</v>
      </c>
      <c r="B7" s="36" t="s">
        <v>301</v>
      </c>
      <c r="C7" s="36" t="s">
        <v>302</v>
      </c>
      <c r="D7" s="36" t="s">
        <v>303</v>
      </c>
      <c r="E7" s="36">
        <v>37</v>
      </c>
      <c r="F7" s="36">
        <v>2</v>
      </c>
      <c r="G7" s="22">
        <v>1023621</v>
      </c>
      <c r="H7" s="56" t="s">
        <v>321</v>
      </c>
      <c r="I7" s="83" t="s">
        <v>444</v>
      </c>
      <c r="J7" s="80" t="str">
        <f t="shared" si="0"/>
        <v>10236210210</v>
      </c>
      <c r="K7" s="78" t="s">
        <v>453</v>
      </c>
      <c r="L7" s="78" t="str">
        <f t="shared" si="1"/>
        <v>10236210126</v>
      </c>
      <c r="M7" t="str">
        <f t="shared" si="2"/>
        <v>10236210210</v>
      </c>
      <c r="N7" t="s">
        <v>453</v>
      </c>
      <c r="O7" t="str">
        <f t="shared" si="3"/>
        <v>10236210126</v>
      </c>
      <c r="P7" s="78" t="str">
        <f t="shared" si="4"/>
        <v>10236210210</v>
      </c>
      <c r="Q7" s="78" t="s">
        <v>453</v>
      </c>
      <c r="R7" s="78" t="str">
        <f t="shared" si="5"/>
        <v>10236210126</v>
      </c>
      <c r="S7" t="e">
        <f t="shared" si="6"/>
        <v>#N/A</v>
      </c>
      <c r="T7" t="s">
        <v>453</v>
      </c>
      <c r="U7" t="str">
        <f t="shared" si="7"/>
        <v>10236210126</v>
      </c>
    </row>
    <row r="8" spans="1:21" x14ac:dyDescent="0.2">
      <c r="A8" s="36" t="s">
        <v>312</v>
      </c>
      <c r="B8" s="36" t="s">
        <v>301</v>
      </c>
      <c r="C8" s="36" t="s">
        <v>302</v>
      </c>
      <c r="D8" s="36" t="s">
        <v>303</v>
      </c>
      <c r="E8" s="36">
        <v>45</v>
      </c>
      <c r="F8" s="36">
        <v>2</v>
      </c>
      <c r="G8" s="18">
        <v>1023621</v>
      </c>
      <c r="H8" s="56" t="s">
        <v>327</v>
      </c>
      <c r="I8" s="83" t="s">
        <v>441</v>
      </c>
      <c r="J8" s="80" t="str">
        <f t="shared" si="0"/>
        <v>10236210218</v>
      </c>
      <c r="K8" s="78" t="s">
        <v>454</v>
      </c>
      <c r="L8" s="78" t="str">
        <f t="shared" si="1"/>
        <v>10236210128</v>
      </c>
      <c r="M8" t="str">
        <f t="shared" si="2"/>
        <v>10236210218</v>
      </c>
      <c r="N8" t="s">
        <v>454</v>
      </c>
      <c r="O8" t="str">
        <f t="shared" si="3"/>
        <v>10236210128</v>
      </c>
      <c r="P8" s="78" t="str">
        <f t="shared" si="4"/>
        <v>10236210218</v>
      </c>
      <c r="Q8" s="78" t="s">
        <v>454</v>
      </c>
      <c r="R8" s="78" t="str">
        <f t="shared" si="5"/>
        <v>10236210128</v>
      </c>
      <c r="S8" t="str">
        <f t="shared" si="6"/>
        <v>10236210218</v>
      </c>
      <c r="T8" t="s">
        <v>454</v>
      </c>
      <c r="U8" t="str">
        <f t="shared" si="7"/>
        <v>10236210128</v>
      </c>
    </row>
    <row r="9" spans="1:21" x14ac:dyDescent="0.2">
      <c r="A9" s="36" t="s">
        <v>312</v>
      </c>
      <c r="B9" s="36" t="s">
        <v>301</v>
      </c>
      <c r="C9" s="36" t="s">
        <v>302</v>
      </c>
      <c r="D9" s="36" t="s">
        <v>303</v>
      </c>
      <c r="E9" s="36">
        <v>42</v>
      </c>
      <c r="F9" s="36">
        <v>2</v>
      </c>
      <c r="G9" s="22">
        <v>1023621</v>
      </c>
      <c r="H9" s="56" t="s">
        <v>325</v>
      </c>
      <c r="I9" s="83" t="s">
        <v>438</v>
      </c>
      <c r="J9" s="80" t="str">
        <f t="shared" si="0"/>
        <v>10236210215</v>
      </c>
      <c r="K9" s="78" t="s">
        <v>455</v>
      </c>
      <c r="L9" s="78" t="str">
        <f t="shared" si="1"/>
        <v>10236210116</v>
      </c>
      <c r="M9" t="str">
        <f t="shared" si="2"/>
        <v>10236210215</v>
      </c>
      <c r="N9" t="s">
        <v>455</v>
      </c>
      <c r="O9" t="str">
        <f t="shared" si="3"/>
        <v>10236210116</v>
      </c>
      <c r="P9" s="78" t="str">
        <f t="shared" si="4"/>
        <v>10236210215</v>
      </c>
      <c r="Q9" s="78" t="s">
        <v>455</v>
      </c>
      <c r="R9" s="78" t="str">
        <f t="shared" si="5"/>
        <v>10236210116</v>
      </c>
      <c r="S9" t="str">
        <f t="shared" si="6"/>
        <v>10236210215</v>
      </c>
      <c r="T9" t="s">
        <v>455</v>
      </c>
      <c r="U9" t="str">
        <f t="shared" si="7"/>
        <v>10236210116</v>
      </c>
    </row>
    <row r="10" spans="1:21" x14ac:dyDescent="0.2">
      <c r="A10" s="36" t="s">
        <v>312</v>
      </c>
      <c r="B10" s="36" t="s">
        <v>301</v>
      </c>
      <c r="C10" s="36" t="s">
        <v>302</v>
      </c>
      <c r="D10" s="36" t="s">
        <v>303</v>
      </c>
      <c r="E10" s="36">
        <v>107</v>
      </c>
      <c r="F10" s="36">
        <v>2</v>
      </c>
      <c r="G10" s="22">
        <v>1023621</v>
      </c>
      <c r="H10" s="56" t="s">
        <v>335</v>
      </c>
      <c r="I10" s="83" t="s">
        <v>435</v>
      </c>
      <c r="J10" s="80" t="str">
        <f t="shared" si="0"/>
        <v>10236210224</v>
      </c>
      <c r="K10" s="78" t="s">
        <v>456</v>
      </c>
      <c r="L10" s="78" t="str">
        <f t="shared" si="1"/>
        <v>10236210124</v>
      </c>
      <c r="M10" t="str">
        <f t="shared" si="2"/>
        <v>10236210224</v>
      </c>
      <c r="N10" t="s">
        <v>456</v>
      </c>
      <c r="O10" t="str">
        <f t="shared" si="3"/>
        <v>10236210124</v>
      </c>
      <c r="P10" s="78" t="str">
        <f t="shared" si="4"/>
        <v>10236210224</v>
      </c>
      <c r="Q10" s="78" t="s">
        <v>456</v>
      </c>
      <c r="R10" s="78" t="str">
        <f t="shared" si="5"/>
        <v>10236210124</v>
      </c>
      <c r="S10" t="str">
        <f t="shared" si="6"/>
        <v>10236210224</v>
      </c>
      <c r="T10" t="s">
        <v>456</v>
      </c>
      <c r="U10" t="str">
        <f t="shared" si="7"/>
        <v>10236210124</v>
      </c>
    </row>
    <row r="11" spans="1:21" x14ac:dyDescent="0.2">
      <c r="A11" s="36" t="s">
        <v>312</v>
      </c>
      <c r="B11" s="36" t="s">
        <v>301</v>
      </c>
      <c r="C11" s="36" t="s">
        <v>302</v>
      </c>
      <c r="D11" s="36" t="s">
        <v>303</v>
      </c>
      <c r="E11" s="36">
        <v>48</v>
      </c>
      <c r="F11" s="36">
        <v>2</v>
      </c>
      <c r="G11" s="18">
        <v>1023621</v>
      </c>
      <c r="H11" s="56" t="s">
        <v>331</v>
      </c>
      <c r="I11" s="83" t="s">
        <v>437</v>
      </c>
      <c r="J11" s="80" t="str">
        <f t="shared" si="0"/>
        <v>10236210221</v>
      </c>
      <c r="K11" s="78" t="s">
        <v>457</v>
      </c>
      <c r="L11" s="78" t="str">
        <f t="shared" si="1"/>
        <v>10236210111</v>
      </c>
      <c r="M11" t="str">
        <f t="shared" si="2"/>
        <v>10236210221</v>
      </c>
      <c r="N11" t="s">
        <v>457</v>
      </c>
      <c r="O11" t="str">
        <f t="shared" si="3"/>
        <v>10236210111</v>
      </c>
      <c r="P11" s="78" t="str">
        <f t="shared" si="4"/>
        <v>10236210221</v>
      </c>
      <c r="Q11" s="78" t="s">
        <v>457</v>
      </c>
      <c r="R11" s="78" t="str">
        <f t="shared" si="5"/>
        <v>10236210111</v>
      </c>
      <c r="S11" t="str">
        <f t="shared" si="6"/>
        <v>10236210221</v>
      </c>
      <c r="T11" t="s">
        <v>457</v>
      </c>
      <c r="U11" t="str">
        <f t="shared" si="7"/>
        <v>10236210111</v>
      </c>
    </row>
    <row r="12" spans="1:21" x14ac:dyDescent="0.2">
      <c r="A12" s="36" t="s">
        <v>312</v>
      </c>
      <c r="B12" s="36" t="s">
        <v>301</v>
      </c>
      <c r="C12" s="36" t="s">
        <v>302</v>
      </c>
      <c r="D12" s="36" t="s">
        <v>303</v>
      </c>
      <c r="E12" s="36">
        <v>109</v>
      </c>
      <c r="F12" s="36">
        <v>2</v>
      </c>
      <c r="G12" s="22">
        <v>1023621</v>
      </c>
      <c r="H12" s="56" t="s">
        <v>339</v>
      </c>
      <c r="I12" s="83" t="s">
        <v>562</v>
      </c>
      <c r="J12" s="80" t="e">
        <f t="shared" si="0"/>
        <v>#N/A</v>
      </c>
      <c r="K12" s="78" t="s">
        <v>458</v>
      </c>
      <c r="L12" s="78" t="str">
        <f t="shared" si="1"/>
        <v>10236210107</v>
      </c>
      <c r="M12" t="e">
        <f t="shared" si="2"/>
        <v>#N/A</v>
      </c>
      <c r="N12" t="s">
        <v>458</v>
      </c>
      <c r="O12" t="str">
        <f t="shared" si="3"/>
        <v>10236210107</v>
      </c>
      <c r="P12" s="78" t="e">
        <f t="shared" si="4"/>
        <v>#N/A</v>
      </c>
      <c r="Q12" s="78" t="s">
        <v>458</v>
      </c>
      <c r="R12" s="78" t="str">
        <f t="shared" si="5"/>
        <v>10236210107</v>
      </c>
      <c r="S12" t="e">
        <f t="shared" si="6"/>
        <v>#N/A</v>
      </c>
      <c r="T12" t="s">
        <v>458</v>
      </c>
      <c r="U12" t="str">
        <f t="shared" si="7"/>
        <v>10236210107</v>
      </c>
    </row>
    <row r="13" spans="1:21" x14ac:dyDescent="0.2">
      <c r="A13" s="36" t="s">
        <v>312</v>
      </c>
      <c r="B13" s="36" t="s">
        <v>301</v>
      </c>
      <c r="C13" s="36" t="s">
        <v>302</v>
      </c>
      <c r="D13" s="36" t="s">
        <v>303</v>
      </c>
      <c r="E13" s="36">
        <v>38</v>
      </c>
      <c r="F13" s="36">
        <v>2</v>
      </c>
      <c r="G13" s="22">
        <v>1023621</v>
      </c>
      <c r="H13" s="56" t="s">
        <v>323</v>
      </c>
      <c r="I13" s="83" t="s">
        <v>563</v>
      </c>
      <c r="J13" s="80" t="str">
        <f t="shared" si="0"/>
        <v>10236210211</v>
      </c>
      <c r="K13" s="78" t="s">
        <v>459</v>
      </c>
      <c r="L13" s="78" t="str">
        <f t="shared" si="1"/>
        <v>10236210121</v>
      </c>
      <c r="M13" t="str">
        <f t="shared" si="2"/>
        <v>10236210211</v>
      </c>
      <c r="N13" t="s">
        <v>459</v>
      </c>
      <c r="O13" t="str">
        <f t="shared" si="3"/>
        <v>10236210121</v>
      </c>
      <c r="P13" s="78" t="str">
        <f t="shared" si="4"/>
        <v>10236210211</v>
      </c>
      <c r="Q13" s="78" t="s">
        <v>459</v>
      </c>
      <c r="R13" s="78" t="str">
        <f t="shared" si="5"/>
        <v>10236210121</v>
      </c>
      <c r="S13" t="str">
        <f t="shared" si="6"/>
        <v>10236210211</v>
      </c>
      <c r="T13" t="s">
        <v>459</v>
      </c>
      <c r="U13" t="str">
        <f t="shared" si="7"/>
        <v>10236210121</v>
      </c>
    </row>
    <row r="14" spans="1:21" x14ac:dyDescent="0.2">
      <c r="A14" s="36" t="s">
        <v>312</v>
      </c>
      <c r="B14" s="36" t="s">
        <v>301</v>
      </c>
      <c r="C14" s="36" t="s">
        <v>302</v>
      </c>
      <c r="D14" s="36" t="s">
        <v>303</v>
      </c>
      <c r="E14" s="36">
        <v>36</v>
      </c>
      <c r="F14" s="36">
        <v>2</v>
      </c>
      <c r="G14" s="22">
        <v>1023621</v>
      </c>
      <c r="H14" s="56" t="s">
        <v>319</v>
      </c>
      <c r="I14" s="83" t="s">
        <v>443</v>
      </c>
      <c r="J14" s="80" t="str">
        <f t="shared" si="0"/>
        <v>10236210209</v>
      </c>
      <c r="K14" s="78" t="s">
        <v>460</v>
      </c>
      <c r="L14" s="78" t="str">
        <f t="shared" si="1"/>
        <v>10236210132</v>
      </c>
      <c r="M14" t="str">
        <f t="shared" si="2"/>
        <v>10236210209</v>
      </c>
      <c r="N14" t="s">
        <v>460</v>
      </c>
      <c r="O14" t="str">
        <f t="shared" si="3"/>
        <v>10236210132</v>
      </c>
      <c r="P14" s="78" t="str">
        <f t="shared" si="4"/>
        <v>10236210209</v>
      </c>
      <c r="Q14" s="78" t="s">
        <v>460</v>
      </c>
      <c r="R14" s="78" t="str">
        <f t="shared" si="5"/>
        <v>10236210132</v>
      </c>
      <c r="S14" t="str">
        <f t="shared" si="6"/>
        <v>10236210209</v>
      </c>
      <c r="T14" t="s">
        <v>460</v>
      </c>
      <c r="U14" t="str">
        <f t="shared" si="7"/>
        <v>10236210132</v>
      </c>
    </row>
    <row r="15" spans="1:21" x14ac:dyDescent="0.2">
      <c r="A15" s="36" t="s">
        <v>312</v>
      </c>
      <c r="B15" s="36" t="s">
        <v>301</v>
      </c>
      <c r="C15" s="36" t="s">
        <v>302</v>
      </c>
      <c r="D15" s="36" t="s">
        <v>303</v>
      </c>
      <c r="E15" s="36">
        <v>34</v>
      </c>
      <c r="F15" s="36">
        <v>2</v>
      </c>
      <c r="G15" s="22">
        <v>1023621</v>
      </c>
      <c r="H15" s="56" t="s">
        <v>315</v>
      </c>
      <c r="I15" s="83" t="s">
        <v>439</v>
      </c>
      <c r="J15" s="80" t="str">
        <f t="shared" si="0"/>
        <v>10236210207</v>
      </c>
      <c r="K15" s="78" t="s">
        <v>461</v>
      </c>
      <c r="L15" s="78" t="str">
        <f t="shared" si="1"/>
        <v>10236210103</v>
      </c>
      <c r="M15" t="str">
        <f t="shared" si="2"/>
        <v>10236210207</v>
      </c>
      <c r="N15" t="s">
        <v>461</v>
      </c>
      <c r="O15" t="str">
        <f t="shared" si="3"/>
        <v>10236210103</v>
      </c>
      <c r="P15" s="78" t="str">
        <f t="shared" si="4"/>
        <v>10236210207</v>
      </c>
      <c r="Q15" s="78" t="s">
        <v>461</v>
      </c>
      <c r="R15" s="78" t="str">
        <f t="shared" si="5"/>
        <v>10236210103</v>
      </c>
      <c r="S15" t="str">
        <f t="shared" si="6"/>
        <v>10236210207</v>
      </c>
      <c r="T15" t="s">
        <v>461</v>
      </c>
      <c r="U15" t="str">
        <f t="shared" si="7"/>
        <v>10236210103</v>
      </c>
    </row>
    <row r="16" spans="1:21" x14ac:dyDescent="0.2">
      <c r="A16" s="36" t="s">
        <v>312</v>
      </c>
      <c r="B16" s="36" t="s">
        <v>301</v>
      </c>
      <c r="C16" s="36" t="s">
        <v>302</v>
      </c>
      <c r="D16" s="36" t="s">
        <v>303</v>
      </c>
      <c r="E16" s="36">
        <v>35</v>
      </c>
      <c r="F16" s="36">
        <v>2</v>
      </c>
      <c r="G16" s="22">
        <v>1023621</v>
      </c>
      <c r="H16" s="56" t="s">
        <v>317</v>
      </c>
      <c r="I16" s="83" t="s">
        <v>436</v>
      </c>
      <c r="J16" s="80" t="str">
        <f t="shared" si="0"/>
        <v>10236210208</v>
      </c>
      <c r="K16" s="78" t="s">
        <v>462</v>
      </c>
      <c r="L16" s="78" t="str">
        <f t="shared" si="1"/>
        <v>10236210115</v>
      </c>
      <c r="M16" t="str">
        <f t="shared" si="2"/>
        <v>10236210208</v>
      </c>
      <c r="N16" t="s">
        <v>462</v>
      </c>
      <c r="O16" t="str">
        <f t="shared" si="3"/>
        <v>10236210115</v>
      </c>
      <c r="P16" s="78" t="str">
        <f t="shared" si="4"/>
        <v>10236210208</v>
      </c>
      <c r="Q16" s="78" t="s">
        <v>462</v>
      </c>
      <c r="R16" s="78" t="str">
        <f t="shared" si="5"/>
        <v>10236210115</v>
      </c>
      <c r="S16" t="str">
        <f t="shared" si="6"/>
        <v>10236210208</v>
      </c>
      <c r="T16" t="s">
        <v>462</v>
      </c>
      <c r="U16" t="str">
        <f t="shared" si="7"/>
        <v>10236210115</v>
      </c>
    </row>
    <row r="17" spans="1:21" x14ac:dyDescent="0.2">
      <c r="A17" s="36" t="s">
        <v>312</v>
      </c>
      <c r="B17" s="36" t="s">
        <v>301</v>
      </c>
      <c r="C17" s="36" t="s">
        <v>302</v>
      </c>
      <c r="D17" s="36" t="s">
        <v>303</v>
      </c>
      <c r="E17" s="36">
        <v>33</v>
      </c>
      <c r="F17" s="36">
        <v>2</v>
      </c>
      <c r="G17" s="18">
        <v>1023621</v>
      </c>
      <c r="H17" s="56" t="s">
        <v>313</v>
      </c>
      <c r="I17" s="83" t="s">
        <v>446</v>
      </c>
      <c r="J17" s="80" t="str">
        <f t="shared" si="0"/>
        <v>10236210206</v>
      </c>
      <c r="K17" s="78" t="s">
        <v>463</v>
      </c>
      <c r="L17" s="78" t="str">
        <f t="shared" si="1"/>
        <v>10236210109</v>
      </c>
      <c r="M17" t="str">
        <f t="shared" si="2"/>
        <v>10236210206</v>
      </c>
      <c r="N17" t="s">
        <v>463</v>
      </c>
      <c r="O17" t="str">
        <f t="shared" si="3"/>
        <v>10236210109</v>
      </c>
      <c r="P17" s="78" t="str">
        <f t="shared" si="4"/>
        <v>10236210206</v>
      </c>
      <c r="Q17" s="78" t="s">
        <v>463</v>
      </c>
      <c r="R17" s="78" t="str">
        <f t="shared" si="5"/>
        <v>10236210109</v>
      </c>
      <c r="S17" t="str">
        <f t="shared" si="6"/>
        <v>10236210206</v>
      </c>
      <c r="T17" t="s">
        <v>463</v>
      </c>
      <c r="U17" t="str">
        <f t="shared" si="7"/>
        <v>10236210109</v>
      </c>
    </row>
    <row r="18" spans="1:21" x14ac:dyDescent="0.2">
      <c r="A18" s="36" t="s">
        <v>312</v>
      </c>
      <c r="B18" s="36" t="s">
        <v>301</v>
      </c>
      <c r="C18" s="36" t="s">
        <v>302</v>
      </c>
      <c r="D18" s="36" t="s">
        <v>303</v>
      </c>
      <c r="E18" s="36">
        <v>105</v>
      </c>
      <c r="F18" s="36">
        <v>2</v>
      </c>
      <c r="G18" s="18">
        <v>1023621</v>
      </c>
      <c r="H18" s="56" t="s">
        <v>333</v>
      </c>
      <c r="I18" s="83" t="s">
        <v>445</v>
      </c>
      <c r="J18" s="80" t="str">
        <f t="shared" si="0"/>
        <v>10236210223</v>
      </c>
      <c r="K18" s="78" t="s">
        <v>464</v>
      </c>
      <c r="L18" s="78" t="str">
        <f t="shared" si="1"/>
        <v>10236210133</v>
      </c>
      <c r="M18" t="e">
        <f t="shared" si="2"/>
        <v>#N/A</v>
      </c>
      <c r="N18" t="s">
        <v>464</v>
      </c>
      <c r="O18" t="str">
        <f t="shared" si="3"/>
        <v>10236210133</v>
      </c>
      <c r="P18" s="78" t="str">
        <f t="shared" si="4"/>
        <v>10236210223</v>
      </c>
      <c r="Q18" s="78" t="s">
        <v>464</v>
      </c>
      <c r="R18" s="78" t="str">
        <f t="shared" si="5"/>
        <v>10236210133</v>
      </c>
      <c r="S18" t="str">
        <f t="shared" si="6"/>
        <v>10236210223</v>
      </c>
      <c r="T18" t="s">
        <v>464</v>
      </c>
      <c r="U18" t="str">
        <f t="shared" si="7"/>
        <v>10236210133</v>
      </c>
    </row>
    <row r="19" spans="1:21" x14ac:dyDescent="0.2">
      <c r="A19" s="59" t="s">
        <v>341</v>
      </c>
      <c r="B19" s="59" t="s">
        <v>301</v>
      </c>
      <c r="C19" s="59" t="s">
        <v>302</v>
      </c>
      <c r="D19" s="59" t="s">
        <v>303</v>
      </c>
      <c r="E19" s="59">
        <v>69</v>
      </c>
      <c r="F19" s="59">
        <v>3</v>
      </c>
      <c r="G19" s="22">
        <v>1023621</v>
      </c>
      <c r="H19" s="56" t="s">
        <v>354</v>
      </c>
      <c r="I19" s="83" t="s">
        <v>564</v>
      </c>
      <c r="J19" s="80" t="str">
        <f t="shared" si="0"/>
        <v>10236210321</v>
      </c>
      <c r="K19" s="78" t="s">
        <v>465</v>
      </c>
      <c r="L19" s="78" t="str">
        <f t="shared" si="1"/>
        <v>10236210134</v>
      </c>
      <c r="M19" t="str">
        <f t="shared" si="2"/>
        <v>10236210321</v>
      </c>
      <c r="N19" t="s">
        <v>465</v>
      </c>
      <c r="O19" t="str">
        <f t="shared" si="3"/>
        <v>10236210134</v>
      </c>
      <c r="P19" s="78" t="str">
        <f t="shared" si="4"/>
        <v>10236210321</v>
      </c>
      <c r="Q19" s="78" t="s">
        <v>465</v>
      </c>
      <c r="R19" s="78" t="str">
        <f t="shared" si="5"/>
        <v>10236210134</v>
      </c>
      <c r="S19" t="str">
        <f t="shared" si="6"/>
        <v>10236210321</v>
      </c>
      <c r="T19" t="s">
        <v>465</v>
      </c>
      <c r="U19" t="str">
        <f t="shared" si="7"/>
        <v>10236210134</v>
      </c>
    </row>
    <row r="20" spans="1:21" x14ac:dyDescent="0.2">
      <c r="A20" s="59" t="s">
        <v>341</v>
      </c>
      <c r="B20" s="59" t="s">
        <v>301</v>
      </c>
      <c r="C20" s="59" t="s">
        <v>302</v>
      </c>
      <c r="D20" s="59" t="s">
        <v>303</v>
      </c>
      <c r="E20" s="59">
        <v>113</v>
      </c>
      <c r="F20" s="59">
        <v>3</v>
      </c>
      <c r="G20" s="22">
        <v>1023621</v>
      </c>
      <c r="H20" s="56" t="s">
        <v>358</v>
      </c>
      <c r="I20" s="83" t="s">
        <v>565</v>
      </c>
      <c r="J20" s="80" t="e">
        <f t="shared" si="0"/>
        <v>#N/A</v>
      </c>
      <c r="K20" s="78" t="s">
        <v>466</v>
      </c>
      <c r="L20" s="78" t="str">
        <f t="shared" si="1"/>
        <v>10236210114</v>
      </c>
      <c r="M20" t="e">
        <f t="shared" si="2"/>
        <v>#N/A</v>
      </c>
      <c r="N20" t="s">
        <v>466</v>
      </c>
      <c r="O20" t="str">
        <f t="shared" si="3"/>
        <v>10236210114</v>
      </c>
      <c r="P20" s="78" t="e">
        <f t="shared" si="4"/>
        <v>#N/A</v>
      </c>
      <c r="Q20" s="78" t="s">
        <v>466</v>
      </c>
      <c r="R20" s="78" t="str">
        <f t="shared" si="5"/>
        <v>10236210114</v>
      </c>
      <c r="S20" t="e">
        <f t="shared" si="6"/>
        <v>#N/A</v>
      </c>
      <c r="T20" t="s">
        <v>466</v>
      </c>
      <c r="U20" t="str">
        <f t="shared" si="7"/>
        <v>10236210114</v>
      </c>
    </row>
    <row r="21" spans="1:21" x14ac:dyDescent="0.2">
      <c r="A21" s="59" t="s">
        <v>341</v>
      </c>
      <c r="B21" s="59" t="s">
        <v>301</v>
      </c>
      <c r="C21" s="59" t="s">
        <v>302</v>
      </c>
      <c r="D21" s="59" t="s">
        <v>303</v>
      </c>
      <c r="E21" s="59">
        <v>60</v>
      </c>
      <c r="F21" s="59">
        <v>3</v>
      </c>
      <c r="G21" s="22">
        <v>1023621</v>
      </c>
      <c r="H21" s="56" t="s">
        <v>348</v>
      </c>
      <c r="I21" s="83" t="s">
        <v>566</v>
      </c>
      <c r="J21" s="80" t="str">
        <f t="shared" si="0"/>
        <v>10236210312</v>
      </c>
      <c r="K21" s="78" t="s">
        <v>467</v>
      </c>
      <c r="L21" s="78" t="str">
        <f t="shared" si="1"/>
        <v>10236210105</v>
      </c>
      <c r="M21" t="str">
        <f t="shared" si="2"/>
        <v>10236210312</v>
      </c>
      <c r="N21" t="s">
        <v>467</v>
      </c>
      <c r="O21" t="str">
        <f t="shared" si="3"/>
        <v>10236210105</v>
      </c>
      <c r="P21" s="78" t="str">
        <f t="shared" si="4"/>
        <v>10236210312</v>
      </c>
      <c r="Q21" s="78" t="s">
        <v>467</v>
      </c>
      <c r="R21" s="78" t="str">
        <f t="shared" si="5"/>
        <v>10236210105</v>
      </c>
      <c r="S21" t="str">
        <f t="shared" si="6"/>
        <v>10236210312</v>
      </c>
      <c r="T21" t="s">
        <v>467</v>
      </c>
      <c r="U21" t="str">
        <f t="shared" si="7"/>
        <v>10236210105</v>
      </c>
    </row>
    <row r="22" spans="1:21" x14ac:dyDescent="0.2">
      <c r="A22" s="59" t="s">
        <v>341</v>
      </c>
      <c r="B22" s="59" t="s">
        <v>301</v>
      </c>
      <c r="C22" s="59" t="s">
        <v>302</v>
      </c>
      <c r="D22" s="59" t="s">
        <v>303</v>
      </c>
      <c r="E22" s="59">
        <v>111</v>
      </c>
      <c r="F22" s="59">
        <v>3</v>
      </c>
      <c r="G22" s="22">
        <v>1023621</v>
      </c>
      <c r="H22" s="56" t="s">
        <v>356</v>
      </c>
      <c r="I22" s="83" t="s">
        <v>567</v>
      </c>
      <c r="J22" s="80" t="str">
        <f t="shared" si="0"/>
        <v>10236210331</v>
      </c>
      <c r="K22" s="78" t="s">
        <v>468</v>
      </c>
      <c r="L22" s="78" t="str">
        <f t="shared" si="1"/>
        <v>10236210102</v>
      </c>
      <c r="M22" t="str">
        <f t="shared" si="2"/>
        <v>10236210331</v>
      </c>
      <c r="N22" t="s">
        <v>468</v>
      </c>
      <c r="O22" t="str">
        <f t="shared" si="3"/>
        <v>10236210102</v>
      </c>
      <c r="P22" s="78" t="str">
        <f t="shared" si="4"/>
        <v>10236210331</v>
      </c>
      <c r="Q22" s="78" t="s">
        <v>468</v>
      </c>
      <c r="R22" s="78" t="str">
        <f t="shared" si="5"/>
        <v>10236210102</v>
      </c>
      <c r="S22" t="str">
        <f t="shared" si="6"/>
        <v>10236210331</v>
      </c>
      <c r="T22" t="s">
        <v>468</v>
      </c>
      <c r="U22" t="str">
        <f t="shared" si="7"/>
        <v>10236210102</v>
      </c>
    </row>
    <row r="23" spans="1:21" x14ac:dyDescent="0.2">
      <c r="A23" s="59" t="s">
        <v>341</v>
      </c>
      <c r="B23" s="59" t="s">
        <v>301</v>
      </c>
      <c r="C23" s="59" t="s">
        <v>302</v>
      </c>
      <c r="D23" s="59" t="s">
        <v>303</v>
      </c>
      <c r="E23" s="59">
        <v>57</v>
      </c>
      <c r="F23" s="59">
        <v>3</v>
      </c>
      <c r="G23" s="22">
        <v>1023621</v>
      </c>
      <c r="H23" s="56" t="s">
        <v>346</v>
      </c>
      <c r="I23" s="83" t="s">
        <v>568</v>
      </c>
      <c r="J23" s="80" t="str">
        <f t="shared" si="0"/>
        <v>10236210309</v>
      </c>
      <c r="K23" s="78" t="s">
        <v>469</v>
      </c>
      <c r="L23" s="78" t="str">
        <f t="shared" si="1"/>
        <v>10236210120</v>
      </c>
      <c r="M23" t="str">
        <f t="shared" si="2"/>
        <v>10236210309</v>
      </c>
      <c r="N23" t="s">
        <v>469</v>
      </c>
      <c r="O23" t="str">
        <f t="shared" si="3"/>
        <v>10236210120</v>
      </c>
      <c r="P23" s="78" t="str">
        <f t="shared" si="4"/>
        <v>10236210309</v>
      </c>
      <c r="Q23" s="78" t="s">
        <v>469</v>
      </c>
      <c r="R23" s="78" t="str">
        <f t="shared" si="5"/>
        <v>10236210120</v>
      </c>
      <c r="S23" t="str">
        <f t="shared" si="6"/>
        <v>10236210309</v>
      </c>
      <c r="T23" t="s">
        <v>469</v>
      </c>
      <c r="U23" t="str">
        <f t="shared" si="7"/>
        <v>10236210120</v>
      </c>
    </row>
    <row r="24" spans="1:21" x14ac:dyDescent="0.2">
      <c r="A24" s="59" t="s">
        <v>341</v>
      </c>
      <c r="B24" s="59" t="s">
        <v>301</v>
      </c>
      <c r="C24" s="59" t="s">
        <v>302</v>
      </c>
      <c r="D24" s="59" t="s">
        <v>303</v>
      </c>
      <c r="E24" s="59">
        <v>56</v>
      </c>
      <c r="F24" s="59">
        <v>3</v>
      </c>
      <c r="G24" s="22">
        <v>1023621</v>
      </c>
      <c r="H24" s="56" t="s">
        <v>344</v>
      </c>
      <c r="I24" s="83" t="s">
        <v>569</v>
      </c>
      <c r="J24" s="80" t="str">
        <f t="shared" si="0"/>
        <v>10236210308</v>
      </c>
      <c r="K24" s="78" t="s">
        <v>470</v>
      </c>
      <c r="L24" s="78" t="str">
        <f t="shared" si="1"/>
        <v>10236210113</v>
      </c>
      <c r="M24" t="str">
        <f t="shared" si="2"/>
        <v>10236210308</v>
      </c>
      <c r="N24" t="s">
        <v>470</v>
      </c>
      <c r="O24" t="str">
        <f t="shared" si="3"/>
        <v>10236210113</v>
      </c>
      <c r="P24" s="78" t="str">
        <f t="shared" si="4"/>
        <v>10236210308</v>
      </c>
      <c r="Q24" s="78" t="s">
        <v>470</v>
      </c>
      <c r="R24" s="78" t="str">
        <f t="shared" si="5"/>
        <v>10236210113</v>
      </c>
      <c r="S24" t="str">
        <f t="shared" si="6"/>
        <v>10236210308</v>
      </c>
      <c r="T24" t="s">
        <v>470</v>
      </c>
      <c r="U24" t="str">
        <f t="shared" si="7"/>
        <v>10236210113</v>
      </c>
    </row>
    <row r="25" spans="1:21" x14ac:dyDescent="0.2">
      <c r="A25" s="59" t="s">
        <v>341</v>
      </c>
      <c r="B25" s="59" t="s">
        <v>301</v>
      </c>
      <c r="C25" s="59" t="s">
        <v>302</v>
      </c>
      <c r="D25" s="59" t="s">
        <v>303</v>
      </c>
      <c r="E25" s="59">
        <v>55</v>
      </c>
      <c r="F25" s="59">
        <v>3</v>
      </c>
      <c r="G25" s="22">
        <v>1023621</v>
      </c>
      <c r="H25" s="56" t="s">
        <v>342</v>
      </c>
      <c r="I25" s="83" t="s">
        <v>570</v>
      </c>
      <c r="J25" s="80" t="str">
        <f t="shared" si="0"/>
        <v>10236210307</v>
      </c>
      <c r="K25" s="78" t="s">
        <v>471</v>
      </c>
      <c r="L25" s="78" t="str">
        <f t="shared" si="1"/>
        <v>10236210122</v>
      </c>
      <c r="M25" t="str">
        <f t="shared" si="2"/>
        <v>10236210307</v>
      </c>
      <c r="N25" t="s">
        <v>471</v>
      </c>
      <c r="O25" t="str">
        <f t="shared" si="3"/>
        <v>10236210122</v>
      </c>
      <c r="P25" s="78" t="str">
        <f t="shared" si="4"/>
        <v>10236210307</v>
      </c>
      <c r="Q25" s="78" t="s">
        <v>471</v>
      </c>
      <c r="R25" s="78" t="str">
        <f t="shared" si="5"/>
        <v>10236210122</v>
      </c>
      <c r="S25" t="str">
        <f t="shared" si="6"/>
        <v>10236210307</v>
      </c>
      <c r="T25" t="s">
        <v>471</v>
      </c>
      <c r="U25" t="str">
        <f t="shared" si="7"/>
        <v>10236210122</v>
      </c>
    </row>
    <row r="26" spans="1:21" x14ac:dyDescent="0.2">
      <c r="A26" s="59" t="s">
        <v>341</v>
      </c>
      <c r="B26" s="59" t="s">
        <v>301</v>
      </c>
      <c r="C26" s="59" t="s">
        <v>302</v>
      </c>
      <c r="D26" s="59" t="s">
        <v>303</v>
      </c>
      <c r="E26" s="59">
        <v>68</v>
      </c>
      <c r="F26" s="59">
        <v>3</v>
      </c>
      <c r="G26" s="22">
        <v>1023621</v>
      </c>
      <c r="H26" s="56" t="s">
        <v>352</v>
      </c>
      <c r="I26" s="83" t="s">
        <v>571</v>
      </c>
      <c r="J26" s="80" t="str">
        <f t="shared" si="0"/>
        <v>10236210320</v>
      </c>
      <c r="K26" s="78" t="s">
        <v>472</v>
      </c>
      <c r="L26" s="78" t="str">
        <f t="shared" si="1"/>
        <v>10236210130</v>
      </c>
      <c r="M26" t="str">
        <f t="shared" si="2"/>
        <v>10236210320</v>
      </c>
      <c r="N26" t="s">
        <v>472</v>
      </c>
      <c r="O26" t="str">
        <f t="shared" si="3"/>
        <v>10236210130</v>
      </c>
      <c r="P26" s="78" t="str">
        <f t="shared" si="4"/>
        <v>10236210320</v>
      </c>
      <c r="Q26" s="78" t="s">
        <v>472</v>
      </c>
      <c r="R26" s="78" t="str">
        <f t="shared" si="5"/>
        <v>10236210130</v>
      </c>
      <c r="S26" t="e">
        <f t="shared" si="6"/>
        <v>#N/A</v>
      </c>
      <c r="T26" t="s">
        <v>472</v>
      </c>
      <c r="U26" t="str">
        <f t="shared" si="7"/>
        <v>10236210130</v>
      </c>
    </row>
    <row r="27" spans="1:21" x14ac:dyDescent="0.2">
      <c r="A27" s="59" t="s">
        <v>341</v>
      </c>
      <c r="B27" s="59" t="s">
        <v>301</v>
      </c>
      <c r="C27" s="59" t="s">
        <v>302</v>
      </c>
      <c r="D27" s="59" t="s">
        <v>303</v>
      </c>
      <c r="E27" s="59">
        <v>67</v>
      </c>
      <c r="F27" s="59">
        <v>3</v>
      </c>
      <c r="G27" s="22">
        <v>1023621</v>
      </c>
      <c r="H27" s="56" t="s">
        <v>350</v>
      </c>
      <c r="I27" s="83" t="s">
        <v>572</v>
      </c>
      <c r="J27" s="80" t="str">
        <f t="shared" si="0"/>
        <v>10236210319</v>
      </c>
      <c r="K27" s="78" t="s">
        <v>473</v>
      </c>
      <c r="L27" s="78" t="str">
        <f t="shared" si="1"/>
        <v>10236210119</v>
      </c>
      <c r="M27" t="str">
        <f t="shared" si="2"/>
        <v>10236210319</v>
      </c>
      <c r="N27" t="s">
        <v>473</v>
      </c>
      <c r="O27" t="str">
        <f t="shared" si="3"/>
        <v>10236210119</v>
      </c>
      <c r="P27" s="78" t="str">
        <f t="shared" si="4"/>
        <v>10236210319</v>
      </c>
      <c r="Q27" s="78" t="s">
        <v>473</v>
      </c>
      <c r="R27" s="78" t="str">
        <f t="shared" si="5"/>
        <v>10236210119</v>
      </c>
      <c r="S27" t="str">
        <f t="shared" si="6"/>
        <v>10236210319</v>
      </c>
      <c r="T27" t="s">
        <v>473</v>
      </c>
      <c r="U27" t="str">
        <f t="shared" si="7"/>
        <v>10236210119</v>
      </c>
    </row>
    <row r="28" spans="1:21" x14ac:dyDescent="0.2">
      <c r="A28" s="22" t="s">
        <v>362</v>
      </c>
      <c r="B28" s="22" t="s">
        <v>301</v>
      </c>
      <c r="C28" s="22" t="s">
        <v>302</v>
      </c>
      <c r="D28" s="22" t="s">
        <v>303</v>
      </c>
      <c r="E28" s="22">
        <v>82</v>
      </c>
      <c r="F28" s="22">
        <v>4</v>
      </c>
      <c r="G28" s="22">
        <v>1023621</v>
      </c>
      <c r="H28" s="56" t="s">
        <v>365</v>
      </c>
      <c r="I28" s="83" t="s">
        <v>573</v>
      </c>
      <c r="J28" s="80" t="str">
        <f t="shared" si="0"/>
        <v>10236210407</v>
      </c>
      <c r="K28" s="78" t="s">
        <v>474</v>
      </c>
      <c r="L28" s="78" t="str">
        <f t="shared" si="1"/>
        <v>10236210108</v>
      </c>
      <c r="M28" t="str">
        <f t="shared" si="2"/>
        <v>10236210407</v>
      </c>
      <c r="N28" t="s">
        <v>474</v>
      </c>
      <c r="O28" t="str">
        <f t="shared" si="3"/>
        <v>10236210108</v>
      </c>
      <c r="P28" s="78" t="str">
        <f t="shared" si="4"/>
        <v>10236210407</v>
      </c>
      <c r="Q28" s="78" t="s">
        <v>474</v>
      </c>
      <c r="R28" s="78" t="str">
        <f t="shared" si="5"/>
        <v>10236210108</v>
      </c>
      <c r="S28" t="str">
        <f t="shared" si="6"/>
        <v>10236210407</v>
      </c>
      <c r="T28" t="s">
        <v>474</v>
      </c>
      <c r="U28" t="str">
        <f t="shared" si="7"/>
        <v>10236210108</v>
      </c>
    </row>
    <row r="29" spans="1:21" x14ac:dyDescent="0.2">
      <c r="A29" s="22" t="s">
        <v>362</v>
      </c>
      <c r="B29" s="22" t="s">
        <v>301</v>
      </c>
      <c r="C29" s="22" t="s">
        <v>302</v>
      </c>
      <c r="D29" s="22" t="s">
        <v>303</v>
      </c>
      <c r="E29" s="22">
        <v>89</v>
      </c>
      <c r="F29" s="22">
        <v>4</v>
      </c>
      <c r="G29" s="18">
        <v>1023621</v>
      </c>
      <c r="H29" s="56" t="s">
        <v>367</v>
      </c>
      <c r="I29" s="83" t="s">
        <v>574</v>
      </c>
      <c r="J29" s="80" t="str">
        <f t="shared" si="0"/>
        <v>10236210411</v>
      </c>
      <c r="K29" s="78" t="s">
        <v>475</v>
      </c>
      <c r="L29" s="78" t="str">
        <f t="shared" si="1"/>
        <v>10236210129</v>
      </c>
      <c r="M29" t="str">
        <f t="shared" si="2"/>
        <v>10236210411</v>
      </c>
      <c r="N29" t="s">
        <v>475</v>
      </c>
      <c r="O29" t="str">
        <f t="shared" si="3"/>
        <v>10236210129</v>
      </c>
      <c r="P29" s="78" t="str">
        <f t="shared" si="4"/>
        <v>10236210411</v>
      </c>
      <c r="Q29" s="78" t="s">
        <v>475</v>
      </c>
      <c r="R29" s="78" t="str">
        <f t="shared" si="5"/>
        <v>10236210129</v>
      </c>
      <c r="S29" t="str">
        <f t="shared" si="6"/>
        <v>10236210411</v>
      </c>
      <c r="T29" t="s">
        <v>475</v>
      </c>
      <c r="U29" t="str">
        <f t="shared" si="7"/>
        <v>10236210129</v>
      </c>
    </row>
    <row r="30" spans="1:21" x14ac:dyDescent="0.2">
      <c r="A30" s="22" t="s">
        <v>362</v>
      </c>
      <c r="B30" s="22" t="s">
        <v>301</v>
      </c>
      <c r="C30" s="22" t="s">
        <v>302</v>
      </c>
      <c r="D30" s="22" t="s">
        <v>303</v>
      </c>
      <c r="E30" s="22">
        <v>47</v>
      </c>
      <c r="F30" s="22">
        <v>4</v>
      </c>
      <c r="G30" s="18">
        <v>1023621</v>
      </c>
      <c r="H30" s="56" t="s">
        <v>363</v>
      </c>
      <c r="I30" s="83" t="s">
        <v>575</v>
      </c>
      <c r="J30" s="80" t="str">
        <f t="shared" si="0"/>
        <v>10236210405</v>
      </c>
      <c r="K30" s="78" t="s">
        <v>476</v>
      </c>
      <c r="L30" s="78" t="str">
        <f t="shared" si="1"/>
        <v>10236210125</v>
      </c>
      <c r="M30" t="str">
        <f t="shared" si="2"/>
        <v>10236210405</v>
      </c>
      <c r="N30" t="s">
        <v>476</v>
      </c>
      <c r="O30" t="str">
        <f t="shared" si="3"/>
        <v>10236210125</v>
      </c>
      <c r="P30" s="78" t="str">
        <f t="shared" si="4"/>
        <v>10236210405</v>
      </c>
      <c r="Q30" s="78" t="s">
        <v>476</v>
      </c>
      <c r="R30" s="78" t="str">
        <f t="shared" si="5"/>
        <v>10236210125</v>
      </c>
      <c r="S30" t="e">
        <f t="shared" si="6"/>
        <v>#N/A</v>
      </c>
      <c r="T30" t="s">
        <v>476</v>
      </c>
      <c r="U30" t="str">
        <f t="shared" si="7"/>
        <v>10236210125</v>
      </c>
    </row>
    <row r="31" spans="1:21" x14ac:dyDescent="0.2">
      <c r="A31" s="18">
        <f>COLUMN()-1</f>
        <v>0</v>
      </c>
      <c r="B31" s="18">
        <f t="shared" ref="B31:I31" si="8">COLUMN()-1</f>
        <v>1</v>
      </c>
      <c r="C31" s="18">
        <f t="shared" si="8"/>
        <v>2</v>
      </c>
      <c r="D31" s="18">
        <f t="shared" si="8"/>
        <v>3</v>
      </c>
      <c r="E31" s="18">
        <f t="shared" si="8"/>
        <v>4</v>
      </c>
      <c r="F31" s="18">
        <f t="shared" si="8"/>
        <v>5</v>
      </c>
      <c r="G31" s="18">
        <f t="shared" si="8"/>
        <v>6</v>
      </c>
      <c r="H31" s="18">
        <f t="shared" si="8"/>
        <v>7</v>
      </c>
      <c r="I31" s="77">
        <f t="shared" si="8"/>
        <v>8</v>
      </c>
      <c r="J31" s="81"/>
      <c r="K31" s="78" t="s">
        <v>477</v>
      </c>
      <c r="L31" s="78" t="str">
        <f t="shared" si="1"/>
        <v>10236210117</v>
      </c>
      <c r="N31" t="s">
        <v>477</v>
      </c>
      <c r="O31" t="str">
        <f t="shared" si="3"/>
        <v>10236210117</v>
      </c>
      <c r="P31" s="78"/>
      <c r="Q31" s="78" t="s">
        <v>477</v>
      </c>
      <c r="R31" s="78" t="str">
        <f t="shared" si="5"/>
        <v>10236210117</v>
      </c>
      <c r="T31" t="s">
        <v>477</v>
      </c>
      <c r="U31" t="str">
        <f t="shared" si="7"/>
        <v>10236210117</v>
      </c>
    </row>
    <row r="32" spans="1:21" x14ac:dyDescent="0.2">
      <c r="J32" s="75"/>
      <c r="K32" s="78" t="s">
        <v>478</v>
      </c>
      <c r="L32" s="78" t="str">
        <f t="shared" si="1"/>
        <v>10236210118</v>
      </c>
      <c r="N32" t="s">
        <v>478</v>
      </c>
      <c r="O32" t="str">
        <f t="shared" si="3"/>
        <v>10236210118</v>
      </c>
      <c r="P32" s="78"/>
      <c r="Q32" s="78" t="s">
        <v>478</v>
      </c>
      <c r="R32" s="78" t="str">
        <f t="shared" si="5"/>
        <v>10236210118</v>
      </c>
      <c r="T32" t="s">
        <v>478</v>
      </c>
      <c r="U32" t="str">
        <f t="shared" si="7"/>
        <v>10236210118</v>
      </c>
    </row>
    <row r="33" spans="10:21" x14ac:dyDescent="0.2">
      <c r="J33" s="75"/>
      <c r="K33" s="78" t="s">
        <v>479</v>
      </c>
      <c r="L33" s="78" t="str">
        <f t="shared" si="1"/>
        <v>10236210104</v>
      </c>
      <c r="N33" t="s">
        <v>479</v>
      </c>
      <c r="O33" t="str">
        <f t="shared" si="3"/>
        <v>10236210104</v>
      </c>
      <c r="P33" s="78"/>
      <c r="Q33" s="78" t="s">
        <v>479</v>
      </c>
      <c r="R33" s="78" t="str">
        <f t="shared" si="5"/>
        <v>10236210104</v>
      </c>
      <c r="T33" t="s">
        <v>479</v>
      </c>
      <c r="U33" t="str">
        <f t="shared" si="7"/>
        <v>10236210104</v>
      </c>
    </row>
    <row r="34" spans="10:21" x14ac:dyDescent="0.2">
      <c r="J34" s="75"/>
      <c r="K34" s="78" t="s">
        <v>480</v>
      </c>
      <c r="L34" s="78" t="str">
        <f t="shared" si="1"/>
        <v>10236210123</v>
      </c>
      <c r="N34" t="s">
        <v>480</v>
      </c>
      <c r="O34" t="str">
        <f t="shared" si="3"/>
        <v>10236210123</v>
      </c>
      <c r="P34" s="78"/>
      <c r="Q34" s="78" t="s">
        <v>480</v>
      </c>
      <c r="R34" s="78" t="str">
        <f t="shared" si="5"/>
        <v>10236210123</v>
      </c>
      <c r="T34" t="s">
        <v>480</v>
      </c>
      <c r="U34" t="str">
        <f t="shared" si="7"/>
        <v>10236210123</v>
      </c>
    </row>
    <row r="35" spans="10:21" x14ac:dyDescent="0.2">
      <c r="J35" s="75"/>
      <c r="K35" s="78" t="s">
        <v>481</v>
      </c>
      <c r="L35" s="78" t="str">
        <f t="shared" si="1"/>
        <v>10236210203</v>
      </c>
      <c r="N35" t="s">
        <v>481</v>
      </c>
      <c r="O35" t="str">
        <f t="shared" si="3"/>
        <v>10236210203</v>
      </c>
      <c r="P35" s="78"/>
      <c r="Q35" s="78" t="s">
        <v>481</v>
      </c>
      <c r="R35" s="78" t="str">
        <f t="shared" si="5"/>
        <v>10236210203</v>
      </c>
      <c r="T35" t="s">
        <v>481</v>
      </c>
      <c r="U35" t="str">
        <f t="shared" si="7"/>
        <v>10236210203</v>
      </c>
    </row>
    <row r="36" spans="10:21" x14ac:dyDescent="0.2">
      <c r="J36" s="75"/>
      <c r="K36" s="78" t="s">
        <v>482</v>
      </c>
      <c r="L36" s="78" t="str">
        <f t="shared" si="1"/>
        <v>10236210204</v>
      </c>
      <c r="N36" t="s">
        <v>482</v>
      </c>
      <c r="O36" t="str">
        <f t="shared" si="3"/>
        <v>10236210204</v>
      </c>
      <c r="P36" s="78"/>
      <c r="Q36" s="78" t="s">
        <v>482</v>
      </c>
      <c r="R36" s="78" t="str">
        <f t="shared" si="5"/>
        <v>10236210204</v>
      </c>
      <c r="T36" t="s">
        <v>482</v>
      </c>
      <c r="U36" t="str">
        <f t="shared" si="7"/>
        <v>10236210204</v>
      </c>
    </row>
    <row r="37" spans="10:21" x14ac:dyDescent="0.2">
      <c r="J37" s="75"/>
      <c r="K37" s="78" t="s">
        <v>483</v>
      </c>
      <c r="L37" s="78" t="str">
        <f t="shared" si="1"/>
        <v>10236210217</v>
      </c>
      <c r="N37" t="s">
        <v>483</v>
      </c>
      <c r="O37" t="str">
        <f t="shared" si="3"/>
        <v>10236210217</v>
      </c>
      <c r="P37" s="78"/>
      <c r="Q37" s="78" t="s">
        <v>483</v>
      </c>
      <c r="R37" s="78" t="str">
        <f t="shared" si="5"/>
        <v>10236210217</v>
      </c>
      <c r="T37" t="s">
        <v>483</v>
      </c>
      <c r="U37" t="str">
        <f t="shared" si="7"/>
        <v>10236210217</v>
      </c>
    </row>
    <row r="38" spans="10:21" x14ac:dyDescent="0.2">
      <c r="J38" s="75"/>
      <c r="K38" s="78" t="s">
        <v>484</v>
      </c>
      <c r="L38" s="78" t="str">
        <f t="shared" si="1"/>
        <v>10236210213</v>
      </c>
      <c r="N38" t="s">
        <v>484</v>
      </c>
      <c r="O38" t="str">
        <f t="shared" si="3"/>
        <v>10236210213</v>
      </c>
      <c r="P38" s="78"/>
      <c r="Q38" s="78" t="s">
        <v>484</v>
      </c>
      <c r="R38" s="78" t="str">
        <f t="shared" si="5"/>
        <v>10236210213</v>
      </c>
      <c r="T38" t="s">
        <v>484</v>
      </c>
      <c r="U38" t="str">
        <f t="shared" si="7"/>
        <v>10236210213</v>
      </c>
    </row>
    <row r="39" spans="10:21" x14ac:dyDescent="0.2">
      <c r="J39" s="75"/>
      <c r="K39" s="78" t="s">
        <v>485</v>
      </c>
      <c r="L39" s="78" t="str">
        <f t="shared" si="1"/>
        <v>10236210219</v>
      </c>
      <c r="N39" t="s">
        <v>485</v>
      </c>
      <c r="O39" t="str">
        <f t="shared" si="3"/>
        <v>10236210219</v>
      </c>
      <c r="P39" s="78"/>
      <c r="Q39" s="78" t="s">
        <v>485</v>
      </c>
      <c r="R39" s="78" t="str">
        <f t="shared" si="5"/>
        <v>10236210219</v>
      </c>
      <c r="T39" t="s">
        <v>485</v>
      </c>
      <c r="U39" t="str">
        <f t="shared" si="7"/>
        <v>10236210219</v>
      </c>
    </row>
    <row r="40" spans="10:21" x14ac:dyDescent="0.2">
      <c r="J40" s="75"/>
      <c r="K40" s="78" t="s">
        <v>486</v>
      </c>
      <c r="L40" s="78" t="str">
        <f t="shared" si="1"/>
        <v>10236210224</v>
      </c>
      <c r="N40" t="s">
        <v>486</v>
      </c>
      <c r="O40" t="str">
        <f t="shared" si="3"/>
        <v>10236210224</v>
      </c>
      <c r="P40" s="78"/>
      <c r="Q40" s="78" t="s">
        <v>486</v>
      </c>
      <c r="R40" s="78" t="str">
        <f t="shared" si="5"/>
        <v>10236210224</v>
      </c>
      <c r="T40" t="s">
        <v>486</v>
      </c>
      <c r="U40" t="str">
        <f t="shared" si="7"/>
        <v>10236210224</v>
      </c>
    </row>
    <row r="41" spans="10:21" x14ac:dyDescent="0.2">
      <c r="J41" s="75"/>
      <c r="K41" s="78" t="s">
        <v>487</v>
      </c>
      <c r="L41" s="78" t="str">
        <f t="shared" si="1"/>
        <v>10236210214</v>
      </c>
      <c r="N41" t="s">
        <v>487</v>
      </c>
      <c r="O41" t="str">
        <f t="shared" si="3"/>
        <v>10236210214</v>
      </c>
      <c r="P41" s="78"/>
      <c r="Q41" s="78" t="s">
        <v>487</v>
      </c>
      <c r="R41" s="78" t="str">
        <f t="shared" si="5"/>
        <v>10236210214</v>
      </c>
      <c r="T41" t="s">
        <v>487</v>
      </c>
      <c r="U41" t="str">
        <f t="shared" si="7"/>
        <v>10236210214</v>
      </c>
    </row>
    <row r="42" spans="10:21" x14ac:dyDescent="0.2">
      <c r="J42" s="75"/>
      <c r="K42" s="78" t="s">
        <v>488</v>
      </c>
      <c r="L42" s="78" t="str">
        <f t="shared" si="1"/>
        <v>10236210216</v>
      </c>
      <c r="N42" t="s">
        <v>488</v>
      </c>
      <c r="O42" t="str">
        <f t="shared" si="3"/>
        <v>10236210216</v>
      </c>
      <c r="P42" s="78"/>
      <c r="Q42" s="78" t="s">
        <v>488</v>
      </c>
      <c r="R42" s="78" t="str">
        <f t="shared" si="5"/>
        <v>10236210216</v>
      </c>
      <c r="T42" t="s">
        <v>488</v>
      </c>
      <c r="U42" t="str">
        <f t="shared" si="7"/>
        <v>10236210216</v>
      </c>
    </row>
    <row r="43" spans="10:21" x14ac:dyDescent="0.2">
      <c r="J43" s="75"/>
      <c r="K43" s="78" t="s">
        <v>489</v>
      </c>
      <c r="L43" s="78" t="str">
        <f t="shared" si="1"/>
        <v>10236210208</v>
      </c>
      <c r="N43" t="s">
        <v>489</v>
      </c>
      <c r="O43" t="str">
        <f t="shared" si="3"/>
        <v>10236210208</v>
      </c>
      <c r="P43" s="78"/>
      <c r="Q43" s="78" t="s">
        <v>489</v>
      </c>
      <c r="R43" s="78" t="str">
        <f t="shared" si="5"/>
        <v>10236210208</v>
      </c>
      <c r="T43" t="s">
        <v>489</v>
      </c>
      <c r="U43" t="str">
        <f t="shared" si="7"/>
        <v>10236210208</v>
      </c>
    </row>
    <row r="44" spans="10:21" x14ac:dyDescent="0.2">
      <c r="J44" s="75"/>
      <c r="K44" s="78" t="s">
        <v>490</v>
      </c>
      <c r="L44" s="78" t="str">
        <f t="shared" si="1"/>
        <v>10236210232</v>
      </c>
      <c r="N44" t="s">
        <v>490</v>
      </c>
      <c r="O44" t="str">
        <f t="shared" si="3"/>
        <v>10236210232</v>
      </c>
      <c r="P44" s="78"/>
      <c r="Q44" s="78" t="s">
        <v>490</v>
      </c>
      <c r="R44" s="78" t="str">
        <f t="shared" si="5"/>
        <v>10236210232</v>
      </c>
      <c r="T44" t="s">
        <v>490</v>
      </c>
      <c r="U44" t="str">
        <f t="shared" si="7"/>
        <v>10236210232</v>
      </c>
    </row>
    <row r="45" spans="10:21" x14ac:dyDescent="0.2">
      <c r="J45" s="75"/>
      <c r="K45" s="78" t="s">
        <v>491</v>
      </c>
      <c r="L45" s="78" t="str">
        <f t="shared" si="1"/>
        <v>10236210221</v>
      </c>
      <c r="N45" t="s">
        <v>491</v>
      </c>
      <c r="O45" t="str">
        <f t="shared" si="3"/>
        <v>10236210221</v>
      </c>
      <c r="P45" s="78"/>
      <c r="Q45" s="78" t="s">
        <v>491</v>
      </c>
      <c r="R45" s="78" t="str">
        <f t="shared" si="5"/>
        <v>10236210221</v>
      </c>
      <c r="T45" t="s">
        <v>491</v>
      </c>
      <c r="U45" t="str">
        <f t="shared" si="7"/>
        <v>10236210221</v>
      </c>
    </row>
    <row r="46" spans="10:21" x14ac:dyDescent="0.2">
      <c r="J46" s="75"/>
      <c r="K46" s="78" t="s">
        <v>492</v>
      </c>
      <c r="L46" s="78" t="str">
        <f t="shared" si="1"/>
        <v>10236210215</v>
      </c>
      <c r="N46" t="s">
        <v>492</v>
      </c>
      <c r="O46" t="str">
        <f t="shared" si="3"/>
        <v>10236210215</v>
      </c>
      <c r="P46" s="78"/>
      <c r="Q46" s="78" t="s">
        <v>492</v>
      </c>
      <c r="R46" s="78" t="str">
        <f t="shared" si="5"/>
        <v>10236210215</v>
      </c>
      <c r="T46" t="s">
        <v>492</v>
      </c>
      <c r="U46" t="str">
        <f t="shared" si="7"/>
        <v>10236210215</v>
      </c>
    </row>
    <row r="47" spans="10:21" x14ac:dyDescent="0.2">
      <c r="J47" s="75"/>
      <c r="K47" s="78" t="s">
        <v>493</v>
      </c>
      <c r="L47" s="78" t="str">
        <f t="shared" si="1"/>
        <v>10236210207</v>
      </c>
      <c r="N47" t="s">
        <v>493</v>
      </c>
      <c r="O47" t="str">
        <f t="shared" si="3"/>
        <v>10236210207</v>
      </c>
      <c r="P47" s="78"/>
      <c r="Q47" s="78" t="s">
        <v>493</v>
      </c>
      <c r="R47" s="78" t="str">
        <f t="shared" si="5"/>
        <v>10236210207</v>
      </c>
      <c r="T47" t="s">
        <v>493</v>
      </c>
      <c r="U47" t="str">
        <f t="shared" si="7"/>
        <v>10236210207</v>
      </c>
    </row>
    <row r="48" spans="10:21" x14ac:dyDescent="0.2">
      <c r="J48" s="75"/>
      <c r="K48" s="78" t="s">
        <v>494</v>
      </c>
      <c r="L48" s="78" t="str">
        <f t="shared" si="1"/>
        <v>10236210227</v>
      </c>
      <c r="N48" t="s">
        <v>494</v>
      </c>
      <c r="O48" t="str">
        <f t="shared" si="3"/>
        <v>10236210227</v>
      </c>
      <c r="P48" s="78"/>
      <c r="Q48" s="78" t="s">
        <v>494</v>
      </c>
      <c r="R48" s="78" t="str">
        <f t="shared" si="5"/>
        <v>10236210227</v>
      </c>
      <c r="T48" t="s">
        <v>494</v>
      </c>
      <c r="U48" t="str">
        <f t="shared" si="7"/>
        <v>10236210227</v>
      </c>
    </row>
    <row r="49" spans="10:21" x14ac:dyDescent="0.2">
      <c r="J49" s="75"/>
      <c r="K49" s="78" t="s">
        <v>495</v>
      </c>
      <c r="L49" s="78" t="str">
        <f t="shared" si="1"/>
        <v>10236210230</v>
      </c>
      <c r="N49" t="s">
        <v>495</v>
      </c>
      <c r="O49" t="str">
        <f t="shared" si="3"/>
        <v>10236210230</v>
      </c>
      <c r="P49" s="78"/>
      <c r="Q49" s="78" t="s">
        <v>495</v>
      </c>
      <c r="R49" s="78" t="str">
        <f t="shared" si="5"/>
        <v>10236210230</v>
      </c>
      <c r="T49" t="s">
        <v>495</v>
      </c>
      <c r="U49" t="str">
        <f t="shared" si="7"/>
        <v>10236210230</v>
      </c>
    </row>
    <row r="50" spans="10:21" x14ac:dyDescent="0.2">
      <c r="J50" s="75"/>
      <c r="K50" s="78" t="s">
        <v>496</v>
      </c>
      <c r="L50" s="78" t="str">
        <f t="shared" si="1"/>
        <v>10236210218</v>
      </c>
      <c r="N50" t="s">
        <v>496</v>
      </c>
      <c r="O50" t="str">
        <f t="shared" si="3"/>
        <v>10236210218</v>
      </c>
      <c r="P50" s="78"/>
      <c r="Q50" s="78" t="s">
        <v>496</v>
      </c>
      <c r="R50" s="78" t="str">
        <f t="shared" si="5"/>
        <v>10236210218</v>
      </c>
      <c r="T50" t="s">
        <v>496</v>
      </c>
      <c r="U50" t="str">
        <f t="shared" si="7"/>
        <v>10236210218</v>
      </c>
    </row>
    <row r="51" spans="10:21" x14ac:dyDescent="0.2">
      <c r="J51" s="75"/>
      <c r="K51" s="78" t="s">
        <v>497</v>
      </c>
      <c r="L51" s="78" t="str">
        <f t="shared" si="1"/>
        <v>10236210211</v>
      </c>
      <c r="N51" t="s">
        <v>497</v>
      </c>
      <c r="O51" t="str">
        <f t="shared" si="3"/>
        <v>10236210211</v>
      </c>
      <c r="P51" s="78"/>
      <c r="Q51" s="78" t="s">
        <v>497</v>
      </c>
      <c r="R51" s="78" t="str">
        <f t="shared" si="5"/>
        <v>10236210211</v>
      </c>
      <c r="T51" t="s">
        <v>497</v>
      </c>
      <c r="U51" t="str">
        <f t="shared" si="7"/>
        <v>10236210211</v>
      </c>
    </row>
    <row r="52" spans="10:21" x14ac:dyDescent="0.2">
      <c r="J52" s="75"/>
      <c r="K52" s="78" t="s">
        <v>498</v>
      </c>
      <c r="L52" s="78" t="str">
        <f t="shared" si="1"/>
        <v>10236210225</v>
      </c>
      <c r="N52" t="s">
        <v>498</v>
      </c>
      <c r="O52" t="str">
        <f t="shared" si="3"/>
        <v>10236210225</v>
      </c>
      <c r="P52" s="78"/>
      <c r="Q52" s="78" t="s">
        <v>498</v>
      </c>
      <c r="R52" s="78" t="str">
        <f t="shared" si="5"/>
        <v>10236210225</v>
      </c>
      <c r="T52" t="s">
        <v>498</v>
      </c>
      <c r="U52" t="str">
        <f t="shared" si="7"/>
        <v>10236210225</v>
      </c>
    </row>
    <row r="53" spans="10:21" x14ac:dyDescent="0.2">
      <c r="J53" s="75"/>
      <c r="K53" s="78" t="s">
        <v>499</v>
      </c>
      <c r="L53" s="78" t="str">
        <f t="shared" si="1"/>
        <v>10236210205</v>
      </c>
      <c r="N53" t="s">
        <v>499</v>
      </c>
      <c r="O53" t="str">
        <f t="shared" si="3"/>
        <v>10236210205</v>
      </c>
      <c r="P53" s="78"/>
      <c r="Q53" s="78" t="s">
        <v>499</v>
      </c>
      <c r="R53" s="78" t="str">
        <f t="shared" si="5"/>
        <v>10236210205</v>
      </c>
      <c r="T53" t="s">
        <v>499</v>
      </c>
      <c r="U53" t="str">
        <f t="shared" si="7"/>
        <v>10236210205</v>
      </c>
    </row>
    <row r="54" spans="10:21" x14ac:dyDescent="0.2">
      <c r="J54" s="75"/>
      <c r="K54" s="78" t="s">
        <v>500</v>
      </c>
      <c r="L54" s="78" t="str">
        <f t="shared" si="1"/>
        <v>10236210201</v>
      </c>
      <c r="N54" t="s">
        <v>500</v>
      </c>
      <c r="O54" t="str">
        <f t="shared" si="3"/>
        <v>10236210201</v>
      </c>
      <c r="P54" s="78"/>
      <c r="Q54" s="78" t="s">
        <v>500</v>
      </c>
      <c r="R54" s="78" t="str">
        <f t="shared" si="5"/>
        <v>10236210201</v>
      </c>
      <c r="T54" t="s">
        <v>500</v>
      </c>
      <c r="U54" t="str">
        <f t="shared" si="7"/>
        <v>10236210201</v>
      </c>
    </row>
    <row r="55" spans="10:21" x14ac:dyDescent="0.2">
      <c r="J55" s="75"/>
      <c r="K55" s="78" t="s">
        <v>501</v>
      </c>
      <c r="L55" s="78" t="str">
        <f t="shared" si="1"/>
        <v>10236210212</v>
      </c>
      <c r="N55" t="s">
        <v>501</v>
      </c>
      <c r="O55" t="str">
        <f t="shared" si="3"/>
        <v>10236210212</v>
      </c>
      <c r="P55" s="78"/>
      <c r="Q55" s="78" t="s">
        <v>501</v>
      </c>
      <c r="R55" s="78" t="str">
        <f t="shared" si="5"/>
        <v>10236210212</v>
      </c>
      <c r="T55" t="s">
        <v>501</v>
      </c>
      <c r="U55" t="str">
        <f t="shared" si="7"/>
        <v>10236210212</v>
      </c>
    </row>
    <row r="56" spans="10:21" x14ac:dyDescent="0.2">
      <c r="J56" s="75"/>
      <c r="K56" s="78" t="s">
        <v>502</v>
      </c>
      <c r="L56" s="78" t="str">
        <f t="shared" si="1"/>
        <v>10236210231</v>
      </c>
      <c r="N56" t="s">
        <v>502</v>
      </c>
      <c r="O56" t="str">
        <f t="shared" si="3"/>
        <v>10236210231</v>
      </c>
      <c r="P56" s="78"/>
      <c r="Q56" s="78" t="s">
        <v>502</v>
      </c>
      <c r="R56" s="78" t="str">
        <f t="shared" si="5"/>
        <v>10236210231</v>
      </c>
      <c r="T56" t="s">
        <v>502</v>
      </c>
      <c r="U56" t="str">
        <f t="shared" si="7"/>
        <v>10236210231</v>
      </c>
    </row>
    <row r="57" spans="10:21" x14ac:dyDescent="0.2">
      <c r="J57" s="75"/>
      <c r="K57" s="78" t="s">
        <v>503</v>
      </c>
      <c r="L57" s="78" t="str">
        <f t="shared" si="1"/>
        <v>10236210209</v>
      </c>
      <c r="N57" t="s">
        <v>503</v>
      </c>
      <c r="O57" t="str">
        <f t="shared" si="3"/>
        <v>10236210209</v>
      </c>
      <c r="P57" s="78"/>
      <c r="Q57" s="78" t="s">
        <v>503</v>
      </c>
      <c r="R57" s="78" t="str">
        <f t="shared" si="5"/>
        <v>10236210209</v>
      </c>
      <c r="T57" t="s">
        <v>503</v>
      </c>
      <c r="U57" t="str">
        <f t="shared" si="7"/>
        <v>10236210209</v>
      </c>
    </row>
    <row r="58" spans="10:21" x14ac:dyDescent="0.2">
      <c r="J58" s="75"/>
      <c r="K58" s="78" t="s">
        <v>504</v>
      </c>
      <c r="L58" s="78" t="str">
        <f t="shared" si="1"/>
        <v>10236210210</v>
      </c>
      <c r="N58" t="s">
        <v>504</v>
      </c>
      <c r="O58" t="str">
        <f t="shared" si="3"/>
        <v>10236210210</v>
      </c>
      <c r="P58" s="78"/>
      <c r="Q58" s="78" t="s">
        <v>504</v>
      </c>
      <c r="R58" s="78" t="str">
        <f t="shared" si="5"/>
        <v>10236210210</v>
      </c>
      <c r="T58" t="s">
        <v>505</v>
      </c>
      <c r="U58" t="str">
        <f t="shared" si="7"/>
        <v>10236210228</v>
      </c>
    </row>
    <row r="59" spans="10:21" x14ac:dyDescent="0.2">
      <c r="J59" s="75"/>
      <c r="K59" s="78" t="s">
        <v>505</v>
      </c>
      <c r="L59" s="78" t="str">
        <f t="shared" si="1"/>
        <v>10236210228</v>
      </c>
      <c r="N59" t="s">
        <v>505</v>
      </c>
      <c r="O59" t="str">
        <f t="shared" si="3"/>
        <v>10236210228</v>
      </c>
      <c r="P59" s="78"/>
      <c r="Q59" s="78" t="s">
        <v>505</v>
      </c>
      <c r="R59" s="78" t="str">
        <f t="shared" si="5"/>
        <v>10236210228</v>
      </c>
      <c r="T59" t="s">
        <v>506</v>
      </c>
      <c r="U59" t="str">
        <f t="shared" si="7"/>
        <v>10236210223</v>
      </c>
    </row>
    <row r="60" spans="10:21" x14ac:dyDescent="0.2">
      <c r="J60" s="75"/>
      <c r="K60" s="78" t="s">
        <v>506</v>
      </c>
      <c r="L60" s="78" t="str">
        <f t="shared" si="1"/>
        <v>10236210223</v>
      </c>
      <c r="N60" t="s">
        <v>507</v>
      </c>
      <c r="O60" t="str">
        <f t="shared" si="3"/>
        <v>10236210233</v>
      </c>
      <c r="P60" s="78"/>
      <c r="Q60" s="78" t="s">
        <v>506</v>
      </c>
      <c r="R60" s="78" t="str">
        <f t="shared" si="5"/>
        <v>10236210223</v>
      </c>
      <c r="T60" t="s">
        <v>507</v>
      </c>
      <c r="U60" t="str">
        <f t="shared" si="7"/>
        <v>10236210233</v>
      </c>
    </row>
    <row r="61" spans="10:21" x14ac:dyDescent="0.2">
      <c r="J61" s="75"/>
      <c r="K61" s="78" t="s">
        <v>507</v>
      </c>
      <c r="L61" s="78" t="str">
        <f t="shared" si="1"/>
        <v>10236210233</v>
      </c>
      <c r="N61" t="s">
        <v>508</v>
      </c>
      <c r="O61" t="str">
        <f t="shared" si="3"/>
        <v>10236210206</v>
      </c>
      <c r="P61" s="78"/>
      <c r="Q61" s="78" t="s">
        <v>507</v>
      </c>
      <c r="R61" s="78" t="str">
        <f t="shared" si="5"/>
        <v>10236210233</v>
      </c>
      <c r="T61" t="s">
        <v>508</v>
      </c>
      <c r="U61" t="str">
        <f t="shared" si="7"/>
        <v>10236210206</v>
      </c>
    </row>
    <row r="62" spans="10:21" x14ac:dyDescent="0.2">
      <c r="J62" s="75"/>
      <c r="K62" s="78" t="s">
        <v>508</v>
      </c>
      <c r="L62" s="78" t="str">
        <f t="shared" si="1"/>
        <v>10236210206</v>
      </c>
      <c r="N62" t="s">
        <v>509</v>
      </c>
      <c r="O62" t="str">
        <f t="shared" si="3"/>
        <v>10236210202</v>
      </c>
      <c r="P62" s="78"/>
      <c r="Q62" s="78" t="s">
        <v>508</v>
      </c>
      <c r="R62" s="78" t="str">
        <f t="shared" si="5"/>
        <v>10236210206</v>
      </c>
      <c r="T62" t="s">
        <v>509</v>
      </c>
      <c r="U62" t="str">
        <f t="shared" si="7"/>
        <v>10236210202</v>
      </c>
    </row>
    <row r="63" spans="10:21" x14ac:dyDescent="0.2">
      <c r="J63" s="75"/>
      <c r="K63" s="78" t="s">
        <v>509</v>
      </c>
      <c r="L63" s="78" t="str">
        <f t="shared" si="1"/>
        <v>10236210202</v>
      </c>
      <c r="N63" t="s">
        <v>510</v>
      </c>
      <c r="O63" t="str">
        <f t="shared" si="3"/>
        <v>10236210220</v>
      </c>
      <c r="P63" s="78"/>
      <c r="Q63" s="78" t="s">
        <v>509</v>
      </c>
      <c r="R63" s="78" t="str">
        <f t="shared" si="5"/>
        <v>10236210202</v>
      </c>
      <c r="T63" t="s">
        <v>510</v>
      </c>
      <c r="U63" t="str">
        <f t="shared" si="7"/>
        <v>10236210220</v>
      </c>
    </row>
    <row r="64" spans="10:21" x14ac:dyDescent="0.2">
      <c r="J64" s="75"/>
      <c r="K64" s="78" t="s">
        <v>510</v>
      </c>
      <c r="L64" s="78" t="str">
        <f t="shared" si="1"/>
        <v>10236210220</v>
      </c>
      <c r="N64" t="s">
        <v>511</v>
      </c>
      <c r="O64" t="str">
        <f t="shared" si="3"/>
        <v>10236210331</v>
      </c>
      <c r="P64" s="78"/>
      <c r="Q64" s="78" t="s">
        <v>510</v>
      </c>
      <c r="R64" s="78" t="str">
        <f t="shared" si="5"/>
        <v>10236210220</v>
      </c>
      <c r="T64" t="s">
        <v>511</v>
      </c>
      <c r="U64" t="str">
        <f t="shared" si="7"/>
        <v>10236210331</v>
      </c>
    </row>
    <row r="65" spans="10:21" x14ac:dyDescent="0.2">
      <c r="J65" s="75"/>
      <c r="K65" s="78" t="s">
        <v>511</v>
      </c>
      <c r="L65" s="78" t="str">
        <f t="shared" si="1"/>
        <v>10236210331</v>
      </c>
      <c r="N65" t="s">
        <v>512</v>
      </c>
      <c r="O65" t="str">
        <f t="shared" si="3"/>
        <v>10236210309</v>
      </c>
      <c r="P65" s="78"/>
      <c r="Q65" s="78" t="s">
        <v>511</v>
      </c>
      <c r="R65" s="78" t="str">
        <f t="shared" si="5"/>
        <v>10236210331</v>
      </c>
      <c r="T65" t="s">
        <v>512</v>
      </c>
      <c r="U65" t="str">
        <f t="shared" si="7"/>
        <v>10236210309</v>
      </c>
    </row>
    <row r="66" spans="10:21" x14ac:dyDescent="0.2">
      <c r="J66" s="75"/>
      <c r="K66" s="78" t="s">
        <v>512</v>
      </c>
      <c r="L66" s="78" t="str">
        <f t="shared" si="1"/>
        <v>10236210309</v>
      </c>
      <c r="N66" t="s">
        <v>513</v>
      </c>
      <c r="O66" t="str">
        <f t="shared" si="3"/>
        <v>10236210314</v>
      </c>
      <c r="P66" s="78"/>
      <c r="Q66" s="78" t="s">
        <v>512</v>
      </c>
      <c r="R66" s="78" t="str">
        <f t="shared" si="5"/>
        <v>10236210309</v>
      </c>
      <c r="T66" t="s">
        <v>513</v>
      </c>
      <c r="U66" t="str">
        <f t="shared" si="7"/>
        <v>10236210314</v>
      </c>
    </row>
    <row r="67" spans="10:21" x14ac:dyDescent="0.2">
      <c r="J67" s="75"/>
      <c r="K67" s="78" t="s">
        <v>513</v>
      </c>
      <c r="L67" s="78" t="str">
        <f t="shared" si="1"/>
        <v>10236210314</v>
      </c>
      <c r="N67" t="s">
        <v>514</v>
      </c>
      <c r="O67" t="str">
        <f t="shared" si="3"/>
        <v>10236210315</v>
      </c>
      <c r="P67" s="78"/>
      <c r="Q67" s="78" t="s">
        <v>513</v>
      </c>
      <c r="R67" s="78" t="str">
        <f t="shared" si="5"/>
        <v>10236210314</v>
      </c>
      <c r="T67" t="s">
        <v>514</v>
      </c>
      <c r="U67" t="str">
        <f t="shared" si="7"/>
        <v>10236210315</v>
      </c>
    </row>
    <row r="68" spans="10:21" x14ac:dyDescent="0.2">
      <c r="J68" s="75"/>
      <c r="K68" s="78" t="s">
        <v>514</v>
      </c>
      <c r="L68" s="78" t="str">
        <f t="shared" ref="L68:L114" si="9">MID(K68,FIND("(",K68)+1,11)</f>
        <v>10236210315</v>
      </c>
      <c r="N68" t="s">
        <v>515</v>
      </c>
      <c r="O68" t="str">
        <f t="shared" ref="O68:O114" si="10">MID(N68,FIND("(",N68)+1,11)</f>
        <v>10236210302</v>
      </c>
      <c r="P68" s="78"/>
      <c r="Q68" s="78" t="s">
        <v>514</v>
      </c>
      <c r="R68" s="78" t="str">
        <f t="shared" ref="R68:R114" si="11">MID(Q68,FIND("(",Q68)+1,11)</f>
        <v>10236210315</v>
      </c>
      <c r="T68" t="s">
        <v>515</v>
      </c>
      <c r="U68" t="str">
        <f t="shared" ref="U68:U114" si="12">MID(T68,FIND("(",T68)+1,11)</f>
        <v>10236210302</v>
      </c>
    </row>
    <row r="69" spans="10:21" x14ac:dyDescent="0.2">
      <c r="J69" s="75"/>
      <c r="K69" s="78" t="s">
        <v>515</v>
      </c>
      <c r="L69" s="78" t="str">
        <f t="shared" si="9"/>
        <v>10236210302</v>
      </c>
      <c r="N69" t="s">
        <v>516</v>
      </c>
      <c r="O69" t="str">
        <f t="shared" si="10"/>
        <v>10236210320</v>
      </c>
      <c r="P69" s="78"/>
      <c r="Q69" s="78" t="s">
        <v>515</v>
      </c>
      <c r="R69" s="78" t="str">
        <f t="shared" si="11"/>
        <v>10236210302</v>
      </c>
      <c r="T69" t="s">
        <v>517</v>
      </c>
      <c r="U69" t="str">
        <f t="shared" si="12"/>
        <v>10236210316</v>
      </c>
    </row>
    <row r="70" spans="10:21" x14ac:dyDescent="0.2">
      <c r="J70" s="75"/>
      <c r="K70" s="78" t="s">
        <v>516</v>
      </c>
      <c r="L70" s="78" t="str">
        <f t="shared" si="9"/>
        <v>10236210320</v>
      </c>
      <c r="N70" t="s">
        <v>517</v>
      </c>
      <c r="O70" t="str">
        <f t="shared" si="10"/>
        <v>10236210316</v>
      </c>
      <c r="P70" s="78"/>
      <c r="Q70" s="78" t="s">
        <v>516</v>
      </c>
      <c r="R70" s="78" t="str">
        <f t="shared" si="11"/>
        <v>10236210320</v>
      </c>
      <c r="T70" t="s">
        <v>518</v>
      </c>
      <c r="U70" t="str">
        <f t="shared" si="12"/>
        <v>10236210319</v>
      </c>
    </row>
    <row r="71" spans="10:21" x14ac:dyDescent="0.2">
      <c r="J71" s="75"/>
      <c r="K71" s="78" t="s">
        <v>517</v>
      </c>
      <c r="L71" s="78" t="str">
        <f t="shared" si="9"/>
        <v>10236210316</v>
      </c>
      <c r="N71" t="s">
        <v>518</v>
      </c>
      <c r="O71" t="str">
        <f t="shared" si="10"/>
        <v>10236210319</v>
      </c>
      <c r="P71" s="78"/>
      <c r="Q71" s="78" t="s">
        <v>517</v>
      </c>
      <c r="R71" s="78" t="str">
        <f t="shared" si="11"/>
        <v>10236210316</v>
      </c>
      <c r="T71" t="s">
        <v>519</v>
      </c>
      <c r="U71" t="str">
        <f t="shared" si="12"/>
        <v>10236210311</v>
      </c>
    </row>
    <row r="72" spans="10:21" x14ac:dyDescent="0.2">
      <c r="J72" s="75"/>
      <c r="K72" s="78" t="s">
        <v>518</v>
      </c>
      <c r="L72" s="78" t="str">
        <f t="shared" si="9"/>
        <v>10236210319</v>
      </c>
      <c r="N72" t="s">
        <v>519</v>
      </c>
      <c r="O72" t="str">
        <f t="shared" si="10"/>
        <v>10236210311</v>
      </c>
      <c r="P72" s="78"/>
      <c r="Q72" s="78" t="s">
        <v>518</v>
      </c>
      <c r="R72" s="78" t="str">
        <f t="shared" si="11"/>
        <v>10236210319</v>
      </c>
      <c r="T72" t="s">
        <v>520</v>
      </c>
      <c r="U72" t="str">
        <f t="shared" si="12"/>
        <v>10236210307</v>
      </c>
    </row>
    <row r="73" spans="10:21" x14ac:dyDescent="0.2">
      <c r="J73" s="75"/>
      <c r="K73" s="78" t="s">
        <v>519</v>
      </c>
      <c r="L73" s="78" t="str">
        <f t="shared" si="9"/>
        <v>10236210311</v>
      </c>
      <c r="N73" t="s">
        <v>520</v>
      </c>
      <c r="O73" t="str">
        <f t="shared" si="10"/>
        <v>10236210307</v>
      </c>
      <c r="P73" s="78"/>
      <c r="Q73" s="78" t="s">
        <v>519</v>
      </c>
      <c r="R73" s="78" t="str">
        <f t="shared" si="11"/>
        <v>10236210311</v>
      </c>
      <c r="T73" t="s">
        <v>521</v>
      </c>
      <c r="U73" t="str">
        <f t="shared" si="12"/>
        <v>10236210321</v>
      </c>
    </row>
    <row r="74" spans="10:21" x14ac:dyDescent="0.2">
      <c r="J74" s="75"/>
      <c r="K74" s="78" t="s">
        <v>520</v>
      </c>
      <c r="L74" s="78" t="str">
        <f t="shared" si="9"/>
        <v>10236210307</v>
      </c>
      <c r="N74" t="s">
        <v>521</v>
      </c>
      <c r="O74" t="str">
        <f t="shared" si="10"/>
        <v>10236210321</v>
      </c>
      <c r="P74" s="78"/>
      <c r="Q74" s="78" t="s">
        <v>520</v>
      </c>
      <c r="R74" s="78" t="str">
        <f t="shared" si="11"/>
        <v>10236210307</v>
      </c>
      <c r="T74" t="s">
        <v>522</v>
      </c>
      <c r="U74" t="str">
        <f t="shared" si="12"/>
        <v>10236210332</v>
      </c>
    </row>
    <row r="75" spans="10:21" x14ac:dyDescent="0.2">
      <c r="J75" s="75"/>
      <c r="K75" s="78" t="s">
        <v>521</v>
      </c>
      <c r="L75" s="78" t="str">
        <f t="shared" si="9"/>
        <v>10236210321</v>
      </c>
      <c r="N75" t="s">
        <v>522</v>
      </c>
      <c r="O75" t="str">
        <f t="shared" si="10"/>
        <v>10236210332</v>
      </c>
      <c r="P75" s="78"/>
      <c r="Q75" s="78" t="s">
        <v>521</v>
      </c>
      <c r="R75" s="78" t="str">
        <f t="shared" si="11"/>
        <v>10236210321</v>
      </c>
      <c r="T75" t="s">
        <v>523</v>
      </c>
      <c r="U75" t="str">
        <f t="shared" si="12"/>
        <v>10236210325</v>
      </c>
    </row>
    <row r="76" spans="10:21" x14ac:dyDescent="0.2">
      <c r="J76" s="75"/>
      <c r="K76" s="78" t="s">
        <v>522</v>
      </c>
      <c r="L76" s="78" t="str">
        <f t="shared" si="9"/>
        <v>10236210332</v>
      </c>
      <c r="N76" t="s">
        <v>523</v>
      </c>
      <c r="O76" t="str">
        <f t="shared" si="10"/>
        <v>10236210325</v>
      </c>
      <c r="P76" s="78"/>
      <c r="Q76" s="78" t="s">
        <v>522</v>
      </c>
      <c r="R76" s="78" t="str">
        <f t="shared" si="11"/>
        <v>10236210332</v>
      </c>
      <c r="T76" t="s">
        <v>524</v>
      </c>
      <c r="U76" t="str">
        <f t="shared" si="12"/>
        <v>10236210324</v>
      </c>
    </row>
    <row r="77" spans="10:21" x14ac:dyDescent="0.2">
      <c r="J77" s="75"/>
      <c r="K77" s="78" t="s">
        <v>523</v>
      </c>
      <c r="L77" s="78" t="str">
        <f t="shared" si="9"/>
        <v>10236210325</v>
      </c>
      <c r="N77" t="s">
        <v>524</v>
      </c>
      <c r="O77" t="str">
        <f t="shared" si="10"/>
        <v>10236210324</v>
      </c>
      <c r="P77" s="78"/>
      <c r="Q77" s="78" t="s">
        <v>523</v>
      </c>
      <c r="R77" s="78" t="str">
        <f t="shared" si="11"/>
        <v>10236210325</v>
      </c>
      <c r="T77" t="s">
        <v>525</v>
      </c>
      <c r="U77" t="str">
        <f t="shared" si="12"/>
        <v>10236210312</v>
      </c>
    </row>
    <row r="78" spans="10:21" x14ac:dyDescent="0.2">
      <c r="J78" s="75"/>
      <c r="K78" s="78" t="s">
        <v>524</v>
      </c>
      <c r="L78" s="78" t="str">
        <f t="shared" si="9"/>
        <v>10236210324</v>
      </c>
      <c r="N78" t="s">
        <v>525</v>
      </c>
      <c r="O78" t="str">
        <f t="shared" si="10"/>
        <v>10236210312</v>
      </c>
      <c r="P78" s="78"/>
      <c r="Q78" s="78" t="s">
        <v>524</v>
      </c>
      <c r="R78" s="78" t="str">
        <f t="shared" si="11"/>
        <v>10236210324</v>
      </c>
      <c r="T78" t="s">
        <v>526</v>
      </c>
      <c r="U78" t="str">
        <f t="shared" si="12"/>
        <v>10236210308</v>
      </c>
    </row>
    <row r="79" spans="10:21" x14ac:dyDescent="0.2">
      <c r="J79" s="75"/>
      <c r="K79" s="78" t="s">
        <v>525</v>
      </c>
      <c r="L79" s="78" t="str">
        <f t="shared" si="9"/>
        <v>10236210312</v>
      </c>
      <c r="N79" t="s">
        <v>526</v>
      </c>
      <c r="O79" t="str">
        <f t="shared" si="10"/>
        <v>10236210308</v>
      </c>
      <c r="P79" s="78"/>
      <c r="Q79" s="78" t="s">
        <v>525</v>
      </c>
      <c r="R79" s="78" t="str">
        <f t="shared" si="11"/>
        <v>10236210312</v>
      </c>
      <c r="T79" t="s">
        <v>527</v>
      </c>
      <c r="U79" t="str">
        <f t="shared" si="12"/>
        <v>10236210328</v>
      </c>
    </row>
    <row r="80" spans="10:21" x14ac:dyDescent="0.2">
      <c r="J80" s="75"/>
      <c r="K80" s="78" t="s">
        <v>526</v>
      </c>
      <c r="L80" s="78" t="str">
        <f t="shared" si="9"/>
        <v>10236210308</v>
      </c>
      <c r="N80" t="s">
        <v>527</v>
      </c>
      <c r="O80" t="str">
        <f t="shared" si="10"/>
        <v>10236210328</v>
      </c>
      <c r="P80" s="78"/>
      <c r="Q80" s="78" t="s">
        <v>526</v>
      </c>
      <c r="R80" s="78" t="str">
        <f t="shared" si="11"/>
        <v>10236210308</v>
      </c>
      <c r="T80" t="s">
        <v>528</v>
      </c>
      <c r="U80" t="str">
        <f t="shared" si="12"/>
        <v>10236210304</v>
      </c>
    </row>
    <row r="81" spans="10:21" x14ac:dyDescent="0.2">
      <c r="J81" s="75"/>
      <c r="K81" s="78" t="s">
        <v>527</v>
      </c>
      <c r="L81" s="78" t="str">
        <f t="shared" si="9"/>
        <v>10236210328</v>
      </c>
      <c r="N81" t="s">
        <v>528</v>
      </c>
      <c r="O81" t="str">
        <f t="shared" si="10"/>
        <v>10236210304</v>
      </c>
      <c r="P81" s="78"/>
      <c r="Q81" s="78" t="s">
        <v>527</v>
      </c>
      <c r="R81" s="78" t="str">
        <f t="shared" si="11"/>
        <v>10236210328</v>
      </c>
      <c r="T81" t="s">
        <v>529</v>
      </c>
      <c r="U81" t="str">
        <f t="shared" si="12"/>
        <v>10236210327</v>
      </c>
    </row>
    <row r="82" spans="10:21" x14ac:dyDescent="0.2">
      <c r="J82" s="75"/>
      <c r="K82" s="78" t="s">
        <v>528</v>
      </c>
      <c r="L82" s="78" t="str">
        <f t="shared" si="9"/>
        <v>10236210304</v>
      </c>
      <c r="N82" t="s">
        <v>529</v>
      </c>
      <c r="O82" t="str">
        <f t="shared" si="10"/>
        <v>10236210327</v>
      </c>
      <c r="P82" s="78"/>
      <c r="Q82" s="78" t="s">
        <v>528</v>
      </c>
      <c r="R82" s="78" t="str">
        <f t="shared" si="11"/>
        <v>10236210304</v>
      </c>
      <c r="T82" t="s">
        <v>530</v>
      </c>
      <c r="U82" t="str">
        <f t="shared" si="12"/>
        <v>10236210329</v>
      </c>
    </row>
    <row r="83" spans="10:21" x14ac:dyDescent="0.2">
      <c r="J83" s="75"/>
      <c r="K83" s="78" t="s">
        <v>529</v>
      </c>
      <c r="L83" s="78" t="str">
        <f t="shared" si="9"/>
        <v>10236210327</v>
      </c>
      <c r="N83" t="s">
        <v>530</v>
      </c>
      <c r="O83" t="str">
        <f t="shared" si="10"/>
        <v>10236210329</v>
      </c>
      <c r="P83" s="78"/>
      <c r="Q83" s="78" t="s">
        <v>529</v>
      </c>
      <c r="R83" s="78" t="str">
        <f t="shared" si="11"/>
        <v>10236210327</v>
      </c>
      <c r="T83" t="s">
        <v>531</v>
      </c>
      <c r="U83" t="str">
        <f t="shared" si="12"/>
        <v>10236210306</v>
      </c>
    </row>
    <row r="84" spans="10:21" x14ac:dyDescent="0.2">
      <c r="J84" s="75"/>
      <c r="K84" s="78" t="s">
        <v>530</v>
      </c>
      <c r="L84" s="78" t="str">
        <f t="shared" si="9"/>
        <v>10236210329</v>
      </c>
      <c r="N84" t="s">
        <v>531</v>
      </c>
      <c r="O84" t="str">
        <f t="shared" si="10"/>
        <v>10236210306</v>
      </c>
      <c r="P84" s="78"/>
      <c r="Q84" s="78" t="s">
        <v>530</v>
      </c>
      <c r="R84" s="78" t="str">
        <f t="shared" si="11"/>
        <v>10236210329</v>
      </c>
      <c r="T84" t="s">
        <v>532</v>
      </c>
      <c r="U84" t="str">
        <f t="shared" si="12"/>
        <v>10236210310</v>
      </c>
    </row>
    <row r="85" spans="10:21" x14ac:dyDescent="0.2">
      <c r="J85" s="75"/>
      <c r="K85" s="78" t="s">
        <v>531</v>
      </c>
      <c r="L85" s="78" t="str">
        <f t="shared" si="9"/>
        <v>10236210306</v>
      </c>
      <c r="N85" t="s">
        <v>532</v>
      </c>
      <c r="O85" t="str">
        <f t="shared" si="10"/>
        <v>10236210310</v>
      </c>
      <c r="P85" s="78"/>
      <c r="Q85" s="78" t="s">
        <v>531</v>
      </c>
      <c r="R85" s="78" t="str">
        <f t="shared" si="11"/>
        <v>10236210306</v>
      </c>
      <c r="T85" t="s">
        <v>533</v>
      </c>
      <c r="U85" t="str">
        <f t="shared" si="12"/>
        <v>10236210301</v>
      </c>
    </row>
    <row r="86" spans="10:21" x14ac:dyDescent="0.2">
      <c r="J86" s="75"/>
      <c r="K86" s="78" t="s">
        <v>532</v>
      </c>
      <c r="L86" s="78" t="str">
        <f t="shared" si="9"/>
        <v>10236210310</v>
      </c>
      <c r="N86" t="s">
        <v>533</v>
      </c>
      <c r="O86" t="str">
        <f t="shared" si="10"/>
        <v>10236210301</v>
      </c>
      <c r="P86" s="78"/>
      <c r="Q86" s="78" t="s">
        <v>532</v>
      </c>
      <c r="R86" s="78" t="str">
        <f t="shared" si="11"/>
        <v>10236210310</v>
      </c>
      <c r="T86" t="s">
        <v>534</v>
      </c>
      <c r="U86" t="str">
        <f t="shared" si="12"/>
        <v>10236210326</v>
      </c>
    </row>
    <row r="87" spans="10:21" x14ac:dyDescent="0.2">
      <c r="J87" s="75"/>
      <c r="K87" s="78" t="s">
        <v>533</v>
      </c>
      <c r="L87" s="78" t="str">
        <f t="shared" si="9"/>
        <v>10236210301</v>
      </c>
      <c r="N87" t="s">
        <v>534</v>
      </c>
      <c r="O87" t="str">
        <f t="shared" si="10"/>
        <v>10236210326</v>
      </c>
      <c r="P87" s="78"/>
      <c r="Q87" s="78" t="s">
        <v>533</v>
      </c>
      <c r="R87" s="78" t="str">
        <f t="shared" si="11"/>
        <v>10236210301</v>
      </c>
      <c r="T87" t="s">
        <v>535</v>
      </c>
      <c r="U87" t="str">
        <f t="shared" si="12"/>
        <v>10236210317</v>
      </c>
    </row>
    <row r="88" spans="10:21" x14ac:dyDescent="0.2">
      <c r="J88" s="75"/>
      <c r="K88" s="78" t="s">
        <v>534</v>
      </c>
      <c r="L88" s="78" t="str">
        <f t="shared" si="9"/>
        <v>10236210326</v>
      </c>
      <c r="N88" t="s">
        <v>535</v>
      </c>
      <c r="O88" t="str">
        <f t="shared" si="10"/>
        <v>10236210317</v>
      </c>
      <c r="P88" s="78"/>
      <c r="Q88" s="78" t="s">
        <v>534</v>
      </c>
      <c r="R88" s="78" t="str">
        <f t="shared" si="11"/>
        <v>10236210326</v>
      </c>
      <c r="T88" t="s">
        <v>536</v>
      </c>
      <c r="U88" t="str">
        <f t="shared" si="12"/>
        <v>10236210305</v>
      </c>
    </row>
    <row r="89" spans="10:21" x14ac:dyDescent="0.2">
      <c r="J89" s="75"/>
      <c r="K89" s="78" t="s">
        <v>535</v>
      </c>
      <c r="L89" s="78" t="str">
        <f t="shared" si="9"/>
        <v>10236210317</v>
      </c>
      <c r="N89" t="s">
        <v>536</v>
      </c>
      <c r="O89" t="str">
        <f t="shared" si="10"/>
        <v>10236210305</v>
      </c>
      <c r="P89" s="78"/>
      <c r="Q89" s="78" t="s">
        <v>535</v>
      </c>
      <c r="R89" s="78" t="str">
        <f t="shared" si="11"/>
        <v>10236210317</v>
      </c>
      <c r="T89" t="s">
        <v>537</v>
      </c>
      <c r="U89" t="str">
        <f t="shared" si="12"/>
        <v>10236210322</v>
      </c>
    </row>
    <row r="90" spans="10:21" x14ac:dyDescent="0.2">
      <c r="J90" s="75"/>
      <c r="K90" s="78" t="s">
        <v>536</v>
      </c>
      <c r="L90" s="78" t="str">
        <f t="shared" si="9"/>
        <v>10236210305</v>
      </c>
      <c r="N90" t="s">
        <v>537</v>
      </c>
      <c r="O90" t="str">
        <f t="shared" si="10"/>
        <v>10236210322</v>
      </c>
      <c r="P90" s="78"/>
      <c r="Q90" s="78" t="s">
        <v>536</v>
      </c>
      <c r="R90" s="78" t="str">
        <f t="shared" si="11"/>
        <v>10236210305</v>
      </c>
      <c r="T90" t="s">
        <v>538</v>
      </c>
      <c r="U90" t="str">
        <f t="shared" si="12"/>
        <v>10236210318</v>
      </c>
    </row>
    <row r="91" spans="10:21" x14ac:dyDescent="0.2">
      <c r="J91" s="75"/>
      <c r="K91" s="78" t="s">
        <v>537</v>
      </c>
      <c r="L91" s="78" t="str">
        <f t="shared" si="9"/>
        <v>10236210322</v>
      </c>
      <c r="N91" t="s">
        <v>538</v>
      </c>
      <c r="O91" t="str">
        <f t="shared" si="10"/>
        <v>10236210318</v>
      </c>
      <c r="P91" s="78"/>
      <c r="Q91" s="78" t="s">
        <v>537</v>
      </c>
      <c r="R91" s="78" t="str">
        <f t="shared" si="11"/>
        <v>10236210322</v>
      </c>
      <c r="T91" t="s">
        <v>539</v>
      </c>
      <c r="U91" t="str">
        <f t="shared" si="12"/>
        <v>10236210303</v>
      </c>
    </row>
    <row r="92" spans="10:21" x14ac:dyDescent="0.2">
      <c r="J92" s="75"/>
      <c r="K92" s="78" t="s">
        <v>538</v>
      </c>
      <c r="L92" s="78" t="str">
        <f t="shared" si="9"/>
        <v>10236210318</v>
      </c>
      <c r="N92" t="s">
        <v>539</v>
      </c>
      <c r="O92" t="str">
        <f t="shared" si="10"/>
        <v>10236210303</v>
      </c>
      <c r="P92" s="78"/>
      <c r="Q92" s="78" t="s">
        <v>538</v>
      </c>
      <c r="R92" s="78" t="str">
        <f t="shared" si="11"/>
        <v>10236210318</v>
      </c>
      <c r="T92" t="s">
        <v>540</v>
      </c>
      <c r="U92" t="str">
        <f t="shared" si="12"/>
        <v>10236210313</v>
      </c>
    </row>
    <row r="93" spans="10:21" x14ac:dyDescent="0.2">
      <c r="J93" s="75"/>
      <c r="K93" s="78" t="s">
        <v>539</v>
      </c>
      <c r="L93" s="78" t="str">
        <f t="shared" si="9"/>
        <v>10236210303</v>
      </c>
      <c r="N93" t="s">
        <v>540</v>
      </c>
      <c r="O93" t="str">
        <f t="shared" si="10"/>
        <v>10236210313</v>
      </c>
      <c r="P93" s="78"/>
      <c r="Q93" s="78" t="s">
        <v>539</v>
      </c>
      <c r="R93" s="78" t="str">
        <f t="shared" si="11"/>
        <v>10236210303</v>
      </c>
      <c r="T93" t="s">
        <v>541</v>
      </c>
      <c r="U93" t="str">
        <f t="shared" si="12"/>
        <v>10236210323</v>
      </c>
    </row>
    <row r="94" spans="10:21" x14ac:dyDescent="0.2">
      <c r="J94" s="75"/>
      <c r="K94" s="78" t="s">
        <v>540</v>
      </c>
      <c r="L94" s="78" t="str">
        <f t="shared" si="9"/>
        <v>10236210313</v>
      </c>
      <c r="N94" t="s">
        <v>541</v>
      </c>
      <c r="O94" t="str">
        <f t="shared" si="10"/>
        <v>10236210323</v>
      </c>
      <c r="P94" s="78"/>
      <c r="Q94" s="78" t="s">
        <v>540</v>
      </c>
      <c r="R94" s="78" t="str">
        <f t="shared" si="11"/>
        <v>10236210313</v>
      </c>
      <c r="T94" t="s">
        <v>542</v>
      </c>
      <c r="U94" t="str">
        <f t="shared" si="12"/>
        <v>10236210403</v>
      </c>
    </row>
    <row r="95" spans="10:21" x14ac:dyDescent="0.2">
      <c r="J95" s="75"/>
      <c r="K95" s="78" t="s">
        <v>541</v>
      </c>
      <c r="L95" s="78" t="str">
        <f t="shared" si="9"/>
        <v>10236210323</v>
      </c>
      <c r="N95" t="s">
        <v>542</v>
      </c>
      <c r="O95" t="str">
        <f t="shared" si="10"/>
        <v>10236210403</v>
      </c>
      <c r="P95" s="78"/>
      <c r="Q95" s="78" t="s">
        <v>541</v>
      </c>
      <c r="R95" s="78" t="str">
        <f t="shared" si="11"/>
        <v>10236210323</v>
      </c>
      <c r="T95" t="s">
        <v>543</v>
      </c>
      <c r="U95" t="str">
        <f t="shared" si="12"/>
        <v>10236210414</v>
      </c>
    </row>
    <row r="96" spans="10:21" x14ac:dyDescent="0.2">
      <c r="J96" s="75"/>
      <c r="K96" s="78" t="s">
        <v>542</v>
      </c>
      <c r="L96" s="78" t="str">
        <f t="shared" si="9"/>
        <v>10236210403</v>
      </c>
      <c r="N96" t="s">
        <v>543</v>
      </c>
      <c r="O96" t="str">
        <f t="shared" si="10"/>
        <v>10236210414</v>
      </c>
      <c r="P96" s="78"/>
      <c r="Q96" s="78" t="s">
        <v>542</v>
      </c>
      <c r="R96" s="78" t="str">
        <f t="shared" si="11"/>
        <v>10236210403</v>
      </c>
      <c r="T96" t="s">
        <v>544</v>
      </c>
      <c r="U96" t="str">
        <f t="shared" si="12"/>
        <v>10236210435</v>
      </c>
    </row>
    <row r="97" spans="10:21" x14ac:dyDescent="0.2">
      <c r="J97" s="75"/>
      <c r="K97" s="78" t="s">
        <v>543</v>
      </c>
      <c r="L97" s="78" t="str">
        <f t="shared" si="9"/>
        <v>10236210414</v>
      </c>
      <c r="N97" t="s">
        <v>544</v>
      </c>
      <c r="O97" t="str">
        <f t="shared" si="10"/>
        <v>10236210435</v>
      </c>
      <c r="P97" s="78"/>
      <c r="Q97" s="78" t="s">
        <v>543</v>
      </c>
      <c r="R97" s="78" t="str">
        <f t="shared" si="11"/>
        <v>10236210414</v>
      </c>
      <c r="T97" t="s">
        <v>545</v>
      </c>
      <c r="U97" t="str">
        <f t="shared" si="12"/>
        <v>10236210411</v>
      </c>
    </row>
    <row r="98" spans="10:21" x14ac:dyDescent="0.2">
      <c r="J98" s="75"/>
      <c r="K98" s="78" t="s">
        <v>544</v>
      </c>
      <c r="L98" s="78" t="str">
        <f t="shared" si="9"/>
        <v>10236210435</v>
      </c>
      <c r="N98" t="s">
        <v>545</v>
      </c>
      <c r="O98" t="str">
        <f t="shared" si="10"/>
        <v>10236210411</v>
      </c>
      <c r="P98" s="78"/>
      <c r="Q98" s="78" t="s">
        <v>544</v>
      </c>
      <c r="R98" s="78" t="str">
        <f t="shared" si="11"/>
        <v>10236210435</v>
      </c>
      <c r="T98" t="s">
        <v>546</v>
      </c>
      <c r="U98" t="str">
        <f t="shared" si="12"/>
        <v>10236210402</v>
      </c>
    </row>
    <row r="99" spans="10:21" x14ac:dyDescent="0.2">
      <c r="J99" s="75"/>
      <c r="K99" s="78" t="s">
        <v>545</v>
      </c>
      <c r="L99" s="78" t="str">
        <f t="shared" si="9"/>
        <v>10236210411</v>
      </c>
      <c r="N99" t="s">
        <v>546</v>
      </c>
      <c r="O99" t="str">
        <f t="shared" si="10"/>
        <v>10236210402</v>
      </c>
      <c r="P99" s="78"/>
      <c r="Q99" s="78" t="s">
        <v>545</v>
      </c>
      <c r="R99" s="78" t="str">
        <f t="shared" si="11"/>
        <v>10236210411</v>
      </c>
      <c r="T99" t="s">
        <v>547</v>
      </c>
      <c r="U99" t="str">
        <f t="shared" si="12"/>
        <v>10236210412</v>
      </c>
    </row>
    <row r="100" spans="10:21" x14ac:dyDescent="0.2">
      <c r="J100" s="75"/>
      <c r="K100" s="78" t="s">
        <v>546</v>
      </c>
      <c r="L100" s="78" t="str">
        <f t="shared" si="9"/>
        <v>10236210402</v>
      </c>
      <c r="N100" t="s">
        <v>547</v>
      </c>
      <c r="O100" t="str">
        <f t="shared" si="10"/>
        <v>10236210412</v>
      </c>
      <c r="P100" s="78"/>
      <c r="Q100" s="78" t="s">
        <v>546</v>
      </c>
      <c r="R100" s="78" t="str">
        <f t="shared" si="11"/>
        <v>10236210402</v>
      </c>
      <c r="T100" t="s">
        <v>549</v>
      </c>
      <c r="U100" t="str">
        <f t="shared" si="12"/>
        <v>10236210413</v>
      </c>
    </row>
    <row r="101" spans="10:21" x14ac:dyDescent="0.2">
      <c r="J101" s="75"/>
      <c r="K101" s="78" t="s">
        <v>547</v>
      </c>
      <c r="L101" s="78" t="str">
        <f t="shared" si="9"/>
        <v>10236210412</v>
      </c>
      <c r="N101" t="s">
        <v>548</v>
      </c>
      <c r="O101" t="str">
        <f t="shared" si="10"/>
        <v>10236210405</v>
      </c>
      <c r="P101" s="78"/>
      <c r="Q101" s="78" t="s">
        <v>547</v>
      </c>
      <c r="R101" s="78" t="str">
        <f t="shared" si="11"/>
        <v>10236210412</v>
      </c>
      <c r="T101" t="s">
        <v>550</v>
      </c>
      <c r="U101" t="str">
        <f t="shared" si="12"/>
        <v>10236210409</v>
      </c>
    </row>
    <row r="102" spans="10:21" x14ac:dyDescent="0.2">
      <c r="J102" s="75"/>
      <c r="K102" s="78" t="s">
        <v>548</v>
      </c>
      <c r="L102" s="78" t="str">
        <f t="shared" si="9"/>
        <v>10236210405</v>
      </c>
      <c r="N102" t="s">
        <v>549</v>
      </c>
      <c r="O102" t="str">
        <f t="shared" si="10"/>
        <v>10236210413</v>
      </c>
      <c r="P102" s="78"/>
      <c r="Q102" s="78" t="s">
        <v>548</v>
      </c>
      <c r="R102" s="78" t="str">
        <f t="shared" si="11"/>
        <v>10236210405</v>
      </c>
      <c r="T102" t="s">
        <v>551</v>
      </c>
      <c r="U102" t="str">
        <f t="shared" si="12"/>
        <v>10236210410</v>
      </c>
    </row>
    <row r="103" spans="10:21" x14ac:dyDescent="0.2">
      <c r="J103" s="75"/>
      <c r="K103" s="78" t="s">
        <v>549</v>
      </c>
      <c r="L103" s="78" t="str">
        <f t="shared" si="9"/>
        <v>10236210413</v>
      </c>
      <c r="N103" t="s">
        <v>550</v>
      </c>
      <c r="O103" t="str">
        <f t="shared" si="10"/>
        <v>10236210409</v>
      </c>
      <c r="P103" s="78"/>
      <c r="Q103" s="78" t="s">
        <v>549</v>
      </c>
      <c r="R103" s="78" t="str">
        <f t="shared" si="11"/>
        <v>10236210413</v>
      </c>
      <c r="T103" t="s">
        <v>552</v>
      </c>
      <c r="U103" t="str">
        <f t="shared" si="12"/>
        <v>10236210401</v>
      </c>
    </row>
    <row r="104" spans="10:21" x14ac:dyDescent="0.2">
      <c r="J104" s="75"/>
      <c r="K104" s="78" t="s">
        <v>550</v>
      </c>
      <c r="L104" s="78" t="str">
        <f t="shared" si="9"/>
        <v>10236210409</v>
      </c>
      <c r="N104" t="s">
        <v>551</v>
      </c>
      <c r="O104" t="str">
        <f t="shared" si="10"/>
        <v>10236210410</v>
      </c>
      <c r="P104" s="78"/>
      <c r="Q104" s="78" t="s">
        <v>550</v>
      </c>
      <c r="R104" s="78" t="str">
        <f t="shared" si="11"/>
        <v>10236210409</v>
      </c>
      <c r="T104" t="s">
        <v>553</v>
      </c>
      <c r="U104" t="str">
        <f t="shared" si="12"/>
        <v>10236210406</v>
      </c>
    </row>
    <row r="105" spans="10:21" x14ac:dyDescent="0.2">
      <c r="J105" s="75"/>
      <c r="K105" s="78" t="s">
        <v>551</v>
      </c>
      <c r="L105" s="78" t="str">
        <f t="shared" si="9"/>
        <v>10236210410</v>
      </c>
      <c r="N105" t="s">
        <v>552</v>
      </c>
      <c r="O105" t="str">
        <f t="shared" si="10"/>
        <v>10236210401</v>
      </c>
      <c r="P105" s="78"/>
      <c r="Q105" s="78" t="s">
        <v>551</v>
      </c>
      <c r="R105" s="78" t="str">
        <f t="shared" si="11"/>
        <v>10236210410</v>
      </c>
      <c r="T105" t="s">
        <v>554</v>
      </c>
      <c r="U105" t="str">
        <f t="shared" si="12"/>
        <v>10236210420</v>
      </c>
    </row>
    <row r="106" spans="10:21" x14ac:dyDescent="0.2">
      <c r="J106" s="75"/>
      <c r="K106" s="78" t="s">
        <v>552</v>
      </c>
      <c r="L106" s="78" t="str">
        <f t="shared" si="9"/>
        <v>10236210401</v>
      </c>
      <c r="N106" t="s">
        <v>553</v>
      </c>
      <c r="O106" t="str">
        <f t="shared" si="10"/>
        <v>10236210406</v>
      </c>
      <c r="P106" s="78"/>
      <c r="Q106" s="78" t="s">
        <v>552</v>
      </c>
      <c r="R106" s="78" t="str">
        <f t="shared" si="11"/>
        <v>10236210401</v>
      </c>
      <c r="T106" t="s">
        <v>555</v>
      </c>
      <c r="U106" t="str">
        <f t="shared" si="12"/>
        <v>10236210416</v>
      </c>
    </row>
    <row r="107" spans="10:21" x14ac:dyDescent="0.2">
      <c r="J107" s="75"/>
      <c r="K107" s="78" t="s">
        <v>553</v>
      </c>
      <c r="L107" s="78" t="str">
        <f t="shared" si="9"/>
        <v>10236210406</v>
      </c>
      <c r="N107" t="s">
        <v>554</v>
      </c>
      <c r="O107" t="str">
        <f t="shared" si="10"/>
        <v>10236210420</v>
      </c>
      <c r="P107" s="78"/>
      <c r="Q107" s="78" t="s">
        <v>553</v>
      </c>
      <c r="R107" s="78" t="str">
        <f t="shared" si="11"/>
        <v>10236210406</v>
      </c>
      <c r="T107" t="s">
        <v>556</v>
      </c>
      <c r="U107" t="str">
        <f t="shared" si="12"/>
        <v>10236210419</v>
      </c>
    </row>
    <row r="108" spans="10:21" x14ac:dyDescent="0.2">
      <c r="J108" s="75"/>
      <c r="K108" s="78" t="s">
        <v>554</v>
      </c>
      <c r="L108" s="78" t="str">
        <f t="shared" si="9"/>
        <v>10236210420</v>
      </c>
      <c r="N108" t="s">
        <v>555</v>
      </c>
      <c r="O108" t="str">
        <f t="shared" si="10"/>
        <v>10236210416</v>
      </c>
      <c r="P108" s="78"/>
      <c r="Q108" s="78" t="s">
        <v>554</v>
      </c>
      <c r="R108" s="78" t="str">
        <f t="shared" si="11"/>
        <v>10236210420</v>
      </c>
      <c r="T108" t="s">
        <v>557</v>
      </c>
      <c r="U108" t="str">
        <f t="shared" si="12"/>
        <v>10236210408</v>
      </c>
    </row>
    <row r="109" spans="10:21" x14ac:dyDescent="0.2">
      <c r="J109" s="75"/>
      <c r="K109" s="78" t="s">
        <v>555</v>
      </c>
      <c r="L109" s="78" t="str">
        <f t="shared" si="9"/>
        <v>10236210416</v>
      </c>
      <c r="N109" t="s">
        <v>556</v>
      </c>
      <c r="O109" t="str">
        <f t="shared" si="10"/>
        <v>10236210419</v>
      </c>
      <c r="P109" s="78"/>
      <c r="Q109" s="78" t="s">
        <v>555</v>
      </c>
      <c r="R109" s="78" t="str">
        <f t="shared" si="11"/>
        <v>10236210416</v>
      </c>
      <c r="T109" t="s">
        <v>558</v>
      </c>
      <c r="U109" t="str">
        <f t="shared" si="12"/>
        <v>10236210407</v>
      </c>
    </row>
    <row r="110" spans="10:21" x14ac:dyDescent="0.2">
      <c r="J110" s="75"/>
      <c r="K110" s="78" t="s">
        <v>556</v>
      </c>
      <c r="L110" s="78" t="str">
        <f t="shared" si="9"/>
        <v>10236210419</v>
      </c>
      <c r="N110" t="s">
        <v>557</v>
      </c>
      <c r="O110" t="str">
        <f t="shared" si="10"/>
        <v>10236210408</v>
      </c>
      <c r="P110" s="78"/>
      <c r="Q110" s="78" t="s">
        <v>556</v>
      </c>
      <c r="R110" s="78" t="str">
        <f t="shared" si="11"/>
        <v>10236210419</v>
      </c>
      <c r="T110" t="s">
        <v>559</v>
      </c>
      <c r="U110" t="str">
        <f t="shared" si="12"/>
        <v>10236210418</v>
      </c>
    </row>
    <row r="111" spans="10:21" x14ac:dyDescent="0.2">
      <c r="J111" s="75"/>
      <c r="K111" s="78" t="s">
        <v>557</v>
      </c>
      <c r="L111" s="78" t="str">
        <f t="shared" si="9"/>
        <v>10236210408</v>
      </c>
      <c r="N111" t="s">
        <v>558</v>
      </c>
      <c r="O111" t="str">
        <f t="shared" si="10"/>
        <v>10236210407</v>
      </c>
      <c r="P111" s="78"/>
      <c r="Q111" s="78" t="s">
        <v>557</v>
      </c>
      <c r="R111" s="78" t="str">
        <f t="shared" si="11"/>
        <v>10236210408</v>
      </c>
      <c r="T111" t="s">
        <v>560</v>
      </c>
      <c r="U111" t="str">
        <f t="shared" si="12"/>
        <v>10236210404</v>
      </c>
    </row>
    <row r="112" spans="10:21" x14ac:dyDescent="0.2">
      <c r="J112" s="75"/>
      <c r="K112" s="78" t="s">
        <v>558</v>
      </c>
      <c r="L112" s="78" t="str">
        <f t="shared" si="9"/>
        <v>10236210407</v>
      </c>
      <c r="N112" t="s">
        <v>559</v>
      </c>
      <c r="O112" t="str">
        <f t="shared" si="10"/>
        <v>10236210418</v>
      </c>
      <c r="P112" s="78"/>
      <c r="Q112" s="78" t="s">
        <v>558</v>
      </c>
      <c r="R112" s="78" t="str">
        <f t="shared" si="11"/>
        <v>10236210407</v>
      </c>
      <c r="U112" t="e">
        <f t="shared" si="12"/>
        <v>#VALUE!</v>
      </c>
    </row>
    <row r="113" spans="10:21" x14ac:dyDescent="0.2">
      <c r="J113" s="75"/>
      <c r="K113" s="78" t="s">
        <v>559</v>
      </c>
      <c r="L113" s="78" t="str">
        <f t="shared" si="9"/>
        <v>10236210418</v>
      </c>
      <c r="N113" t="s">
        <v>560</v>
      </c>
      <c r="O113" t="str">
        <f t="shared" si="10"/>
        <v>10236210404</v>
      </c>
      <c r="P113" s="78"/>
      <c r="Q113" s="78" t="s">
        <v>559</v>
      </c>
      <c r="R113" s="78" t="str">
        <f t="shared" si="11"/>
        <v>10236210418</v>
      </c>
      <c r="U113" t="e">
        <f t="shared" si="12"/>
        <v>#VALUE!</v>
      </c>
    </row>
    <row r="114" spans="10:21" x14ac:dyDescent="0.2">
      <c r="J114" s="75"/>
      <c r="K114" s="78" t="s">
        <v>560</v>
      </c>
      <c r="L114" s="78" t="str">
        <f t="shared" si="9"/>
        <v>10236210404</v>
      </c>
      <c r="O114" t="e">
        <f t="shared" si="10"/>
        <v>#VALUE!</v>
      </c>
      <c r="P114" s="78"/>
      <c r="Q114" s="78" t="s">
        <v>560</v>
      </c>
      <c r="R114" s="78" t="str">
        <f t="shared" si="11"/>
        <v>10236210404</v>
      </c>
      <c r="U114" t="e">
        <f t="shared" si="12"/>
        <v>#VALUE!</v>
      </c>
    </row>
  </sheetData>
  <mergeCells count="4">
    <mergeCell ref="J1:L1"/>
    <mergeCell ref="M1:O1"/>
    <mergeCell ref="P1:R1"/>
    <mergeCell ref="S1:U1"/>
  </mergeCells>
  <conditionalFormatting sqref="I2:J30">
    <cfRule type="duplicateValues" dxfId="13" priority="2"/>
  </conditionalFormatting>
  <conditionalFormatting sqref="E2:E30">
    <cfRule type="duplicateValues" dxfId="12" priority="1"/>
  </conditionalFormatting>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F q + t U M g u c i y m A A A A + A A A A B I A H A B D b 2 5 m a W c v U G F j a 2 F n Z S 5 4 b W w g o h g A K K A U A A A A A A A A A A A A A A A A A A A A A A A A A A A A h Y + x D o I w F E V / h X S n L R A T J I 8 y u E p i Q j S u p F R o h I e h x f J v D n 6 S v y C J o m 6 O 9 + Q M 5 z 5 u d 8 i m r v W u a j C 6 x 5 Q E l B N P o e w r j X V K R n v y Y 5 I J 2 J X y X N b K m 2 U 0 y W S q l D T W X h L G n H P U R b Q f a h Z y H r B j v i 1 k o 7 q S f G T 9 X / Y 1 G l u i V E T A 4 R U j Q h p z u o p 5 R N c 8 A L Z g y D V + l X A u p h z Y D 4 T N 2 N p x U E K h v y + A L R P Y + 4 V 4 A l B L A w Q U A A I A C A A W r 6 1 Q 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F q + t U C i K R 7 g O A A A A E Q A A A B M A H A B G b 3 J t d W x h c y 9 T Z W N 0 a W 9 u M S 5 t I K I Y A C i g F A A A A A A A A A A A A A A A A A A A A A A A A A A A A C t O T S 7 J z M 9 T C I b Q h t Y A U E s B A i 0 A F A A C A A g A F q + t U M g u c i y m A A A A + A A A A B I A A A A A A A A A A A A A A A A A A A A A A E N v b m Z p Z y 9 Q Y W N r Y W d l L n h t b F B L A Q I t A B Q A A g A I A B a v r V A P y u m r p A A A A O k A A A A T A A A A A A A A A A A A A A A A A P I A A A B b Q 2 9 u d G V u d F 9 U e X B l c 1 0 u e G 1 s U E s B A i 0 A F A A C A A g A F q + t U C 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D k h V G S f p 8 R H l O N D g w 8 m U x M A A A A A A g A A A A A A E G Y A A A A B A A A g A A A A X H U q m v g 9 I 7 7 6 D U m q A v R g 2 j e b 1 A P b H D 0 N c P H h L 9 C X b g c A A A A A D o A A A A A C A A A g A A A A U O 1 E 3 x W s f b A V Q 5 L j V b T N a 1 d Q R S a V Y w p E O i O 8 0 J Y B q 9 t Q A A A A h m a v X E f A u E c T H J E x D P r L K 9 s / n E C G + K s 9 S o 1 s k b b 0 W 7 N Q 5 l T Y V E C 8 / L E F L X Z M K y I m U W I C b 4 2 d h A 1 u 8 N e N + s D 4 8 4 x 2 j t u V l r 2 M + 7 j r 6 K B 2 p A J A A A A A 8 w g + B w 0 B R 0 b u H i l U 7 c S 3 Q 3 v t e o O b C 7 R Q O 3 q O O h 1 Y H T o X T S I H B n m I 4 8 p L l F F e / C Q 0 a + O N e P p H h D u B z s 7 G G I O E r w = = < / D a t a M a s h u p > 
</file>

<file path=customXml/itemProps1.xml><?xml version="1.0" encoding="utf-8"?>
<ds:datastoreItem xmlns:ds="http://schemas.openxmlformats.org/officeDocument/2006/customXml" ds:itemID="{50B9E96D-0D09-4A8B-B1AC-73B914A680B3}">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12</vt:i4>
      </vt:variant>
    </vt:vector>
  </HeadingPairs>
  <TitlesOfParts>
    <vt:vector size="12" baseType="lpstr">
      <vt:lpstr>Sector1</vt:lpstr>
      <vt:lpstr>Sector2</vt:lpstr>
      <vt:lpstr>Sector3</vt:lpstr>
      <vt:lpstr>Sector4</vt:lpstr>
      <vt:lpstr>All Sector</vt:lpstr>
      <vt:lpstr>Sheet1</vt:lpstr>
      <vt:lpstr>sector awc</vt:lpstr>
      <vt:lpstr>Prev_Month_Download</vt:lpstr>
      <vt:lpstr>Sheet4</vt:lpstr>
      <vt:lpstr>Prev_Month_Download (2)</vt:lpstr>
      <vt:lpstr>Sheet3</vt:lpstr>
      <vt:lpstr>Sheet2</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ANURAG KUMAR</cp:lastModifiedBy>
  <cp:lastPrinted>2021-01-06T14:55:09Z</cp:lastPrinted>
  <dcterms:created xsi:type="dcterms:W3CDTF">2019-04-29T03:08:27Z</dcterms:created>
  <dcterms:modified xsi:type="dcterms:W3CDTF">2022-04-25T10:20:20Z</dcterms:modified>
</cp:coreProperties>
</file>