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r\Documents\UofR\2017SemI\ecm607\project\"/>
    </mc:Choice>
  </mc:AlternateContent>
  <bookViews>
    <workbookView xWindow="0" yWindow="0" windowWidth="19200" windowHeight="6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A29" i="1"/>
  <c r="B28" i="1"/>
  <c r="A28" i="1"/>
  <c r="B27" i="1"/>
  <c r="A27" i="1"/>
</calcChain>
</file>

<file path=xl/sharedStrings.xml><?xml version="1.0" encoding="utf-8"?>
<sst xmlns="http://schemas.openxmlformats.org/spreadsheetml/2006/main" count="11" uniqueCount="11">
  <si>
    <t>(8)</t>
  </si>
  <si>
    <t>="* p&lt;0.05</t>
  </si>
  <si>
    <t xml:space="preserve"> ** p&lt;0.01</t>
  </si>
  <si>
    <t>(9)</t>
  </si>
  <si>
    <t>(10)</t>
  </si>
  <si>
    <t>(11)</t>
  </si>
  <si>
    <t>(12)</t>
  </si>
  <si>
    <t>(13)</t>
  </si>
  <si>
    <t>(14)</t>
  </si>
  <si>
    <t>(15)</t>
  </si>
  <si>
    <t>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</si>
</sst>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/>
  </sheetViews>
  <sheetFormatPr defaultRowHeight="14.4" x14ac:dyDescent="0.55000000000000004"/>
  <sheetData>
    <row r="2" spans="1:9" x14ac:dyDescent="0.55000000000000004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55000000000000004">
      <c r="A3" t="str">
        <f>""</f>
        <v/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</row>
    <row r="4" spans="1:9" x14ac:dyDescent="0.55000000000000004">
      <c r="A4" t="str">
        <f>"0"</f>
        <v>0</v>
      </c>
      <c r="B4" t="str">
        <f>"0.249***"</f>
        <v>0.249***</v>
      </c>
      <c r="C4" t="str">
        <f>"0.138***"</f>
        <v>0.138***</v>
      </c>
      <c r="D4" t="str">
        <f>"0.00112"</f>
        <v>0.00112</v>
      </c>
      <c r="E4" t="str">
        <f>"0.153***"</f>
        <v>0.153***</v>
      </c>
      <c r="F4" t="str">
        <f>"-0.0319***"</f>
        <v>-0.0319***</v>
      </c>
      <c r="G4" t="str">
        <f>"0.0871***"</f>
        <v>0.0871***</v>
      </c>
      <c r="H4" t="str">
        <f>"0.0573**"</f>
        <v>0.0573**</v>
      </c>
      <c r="I4" t="str">
        <f>"0.0138"</f>
        <v>0.0138</v>
      </c>
    </row>
    <row r="5" spans="1:9" x14ac:dyDescent="0.55000000000000004">
      <c r="A5" t="str">
        <f>"(.)"</f>
        <v>(.)</v>
      </c>
      <c r="B5" t="str">
        <f>"(0.000)"</f>
        <v>(0.000)</v>
      </c>
      <c r="C5" t="str">
        <f>"(0.001)"</f>
        <v>(0.001)</v>
      </c>
      <c r="D5" t="str">
        <f>"(0.886)"</f>
        <v>(0.886)</v>
      </c>
      <c r="E5" t="str">
        <f>"(0.000)"</f>
        <v>(0.000)</v>
      </c>
      <c r="F5" t="str">
        <f>"(0.000)"</f>
        <v>(0.000)</v>
      </c>
      <c r="G5" t="str">
        <f>"(0.000)"</f>
        <v>(0.000)</v>
      </c>
      <c r="H5" t="str">
        <f>"(0.004)"</f>
        <v>(0.004)</v>
      </c>
      <c r="I5" t="str">
        <f>"(0.252)"</f>
        <v>(0.252)</v>
      </c>
    </row>
    <row r="6" spans="1:9" x14ac:dyDescent="0.55000000000000004">
      <c r="A6" t="str">
        <f>"0"</f>
        <v>0</v>
      </c>
      <c r="B6" t="str">
        <f>"0.0205"</f>
        <v>0.0205</v>
      </c>
      <c r="C6" t="str">
        <f>"0.0494***"</f>
        <v>0.0494***</v>
      </c>
      <c r="D6" t="str">
        <f>"-0.00620"</f>
        <v>-0.00620</v>
      </c>
      <c r="E6" t="str">
        <f>"0.0109"</f>
        <v>0.0109</v>
      </c>
      <c r="F6" t="str">
        <f>"0.00846"</f>
        <v>0.00846</v>
      </c>
      <c r="G6" t="str">
        <f>"0.0150"</f>
        <v>0.0150</v>
      </c>
      <c r="H6" t="str">
        <f>"0.0110"</f>
        <v>0.0110</v>
      </c>
      <c r="I6" t="str">
        <f>"0.00670"</f>
        <v>0.00670</v>
      </c>
    </row>
    <row r="7" spans="1:9" x14ac:dyDescent="0.55000000000000004">
      <c r="A7" t="str">
        <f>"(.)"</f>
        <v>(.)</v>
      </c>
      <c r="B7" t="str">
        <f>"(0.082)"</f>
        <v>(0.082)</v>
      </c>
      <c r="C7" t="str">
        <f>"(0.000)"</f>
        <v>(0.000)</v>
      </c>
      <c r="D7" t="str">
        <f>"(0.308)"</f>
        <v>(0.308)</v>
      </c>
      <c r="E7" t="str">
        <f>"(0.072)"</f>
        <v>(0.072)</v>
      </c>
      <c r="F7" t="str">
        <f>"(0.170)"</f>
        <v>(0.170)</v>
      </c>
      <c r="G7" t="str">
        <f>"(0.114)"</f>
        <v>(0.114)</v>
      </c>
      <c r="H7" t="str">
        <f>"(0.171)"</f>
        <v>(0.171)</v>
      </c>
      <c r="I7" t="str">
        <f>"(0.424)"</f>
        <v>(0.424)</v>
      </c>
    </row>
    <row r="8" spans="1:9" x14ac:dyDescent="0.55000000000000004">
      <c r="A8" t="str">
        <f>"0"</f>
        <v>0</v>
      </c>
      <c r="B8" t="str">
        <f>"-0.0197"</f>
        <v>-0.0197</v>
      </c>
      <c r="C8" t="str">
        <f>"0.256***"</f>
        <v>0.256***</v>
      </c>
      <c r="D8" t="str">
        <f>"-0.0121"</f>
        <v>-0.0121</v>
      </c>
      <c r="E8" t="str">
        <f>"0.123***"</f>
        <v>0.123***</v>
      </c>
      <c r="F8" t="str">
        <f>"0.0218"</f>
        <v>0.0218</v>
      </c>
      <c r="G8" t="str">
        <f>"0.0426"</f>
        <v>0.0426</v>
      </c>
      <c r="H8" t="str">
        <f>"-0.0280"</f>
        <v>-0.0280</v>
      </c>
      <c r="I8" t="str">
        <f>"-0.0880***"</f>
        <v>-0.0880***</v>
      </c>
    </row>
    <row r="9" spans="1:9" x14ac:dyDescent="0.55000000000000004">
      <c r="A9" t="str">
        <f>"(.)"</f>
        <v>(.)</v>
      </c>
      <c r="B9" t="str">
        <f>"(0.592)"</f>
        <v>(0.592)</v>
      </c>
      <c r="C9" t="str">
        <f>"(0.000)"</f>
        <v>(0.000)</v>
      </c>
      <c r="D9" t="str">
        <f>"(0.508)"</f>
        <v>(0.508)</v>
      </c>
      <c r="E9" t="str">
        <f>"(0.000)"</f>
        <v>(0.000)</v>
      </c>
      <c r="F9" t="str">
        <f>"(0.237)"</f>
        <v>(0.237)</v>
      </c>
      <c r="G9" t="str">
        <f>"(0.142)"</f>
        <v>(0.142)</v>
      </c>
      <c r="H9" t="str">
        <f>"(0.252)"</f>
        <v>(0.252)</v>
      </c>
      <c r="I9" t="str">
        <f>"(0.000)"</f>
        <v>(0.000)</v>
      </c>
    </row>
    <row r="10" spans="1:9" x14ac:dyDescent="0.55000000000000004">
      <c r="A10" t="str">
        <f>"0"</f>
        <v>0</v>
      </c>
      <c r="B10" t="str">
        <f>"0.0112"</f>
        <v>0.0112</v>
      </c>
      <c r="C10" t="str">
        <f>"-0.0702"</f>
        <v>-0.0702</v>
      </c>
      <c r="D10" t="str">
        <f>"0.0816***"</f>
        <v>0.0816***</v>
      </c>
      <c r="E10" t="str">
        <f>"-0.0341"</f>
        <v>-0.0341</v>
      </c>
      <c r="F10" t="str">
        <f>"-0.0367"</f>
        <v>-0.0367</v>
      </c>
      <c r="G10" t="str">
        <f>"0.0842*"</f>
        <v>0.0842*</v>
      </c>
      <c r="H10" t="str">
        <f>"0.0224"</f>
        <v>0.0224</v>
      </c>
      <c r="I10" t="str">
        <f>"0.0660*"</f>
        <v>0.0660*</v>
      </c>
    </row>
    <row r="11" spans="1:9" x14ac:dyDescent="0.55000000000000004">
      <c r="A11" t="str">
        <f>"(.)"</f>
        <v>(.)</v>
      </c>
      <c r="B11" t="str">
        <f>"(0.791)"</f>
        <v>(0.791)</v>
      </c>
      <c r="C11" t="str">
        <f>"(0.108)"</f>
        <v>(0.108)</v>
      </c>
      <c r="D11" t="str">
        <f>"(0.000)"</f>
        <v>(0.000)</v>
      </c>
      <c r="E11" t="str">
        <f>"(0.109)"</f>
        <v>(0.109)</v>
      </c>
      <c r="F11" t="str">
        <f>"(0.086)"</f>
        <v>(0.086)</v>
      </c>
      <c r="G11" t="str">
        <f>"(0.011)"</f>
        <v>(0.011)</v>
      </c>
      <c r="H11" t="str">
        <f>"(0.425)"</f>
        <v>(0.425)</v>
      </c>
      <c r="I11" t="str">
        <f>"(0.023)"</f>
        <v>(0.023)</v>
      </c>
    </row>
    <row r="12" spans="1:9" x14ac:dyDescent="0.55000000000000004">
      <c r="A12" t="str">
        <f>"0"</f>
        <v>0</v>
      </c>
      <c r="B12" t="str">
        <f>"0.0816*"</f>
        <v>0.0816*</v>
      </c>
      <c r="C12" t="str">
        <f>"-0.0148"</f>
        <v>-0.0148</v>
      </c>
      <c r="D12" t="str">
        <f>"0.0344*"</f>
        <v>0.0344*</v>
      </c>
      <c r="E12" t="str">
        <f>"0.00503"</f>
        <v>0.00503</v>
      </c>
      <c r="F12" t="str">
        <f>"0.0716***"</f>
        <v>0.0716***</v>
      </c>
      <c r="G12" t="str">
        <f>"-0.0262"</f>
        <v>-0.0262</v>
      </c>
      <c r="H12" t="str">
        <f>"0.0729**"</f>
        <v>0.0729**</v>
      </c>
      <c r="I12" t="str">
        <f>"0.0879***"</f>
        <v>0.0879***</v>
      </c>
    </row>
    <row r="13" spans="1:9" x14ac:dyDescent="0.55000000000000004">
      <c r="A13" t="str">
        <f>"(.)"</f>
        <v>(.)</v>
      </c>
      <c r="B13" t="str">
        <f>"(0.016)"</f>
        <v>(0.016)</v>
      </c>
      <c r="C13" t="str">
        <f>"(0.684)"</f>
        <v>(0.684)</v>
      </c>
      <c r="D13" t="str">
        <f>"(0.045)"</f>
        <v>(0.045)</v>
      </c>
      <c r="E13" t="str">
        <f>"(0.765)"</f>
        <v>(0.765)</v>
      </c>
      <c r="F13" t="str">
        <f>"(0.000)"</f>
        <v>(0.000)</v>
      </c>
      <c r="G13" t="str">
        <f>"(0.318)"</f>
        <v>(0.318)</v>
      </c>
      <c r="H13" t="str">
        <f>"(0.001)"</f>
        <v>(0.001)</v>
      </c>
      <c r="I13" t="str">
        <f>"(0.000)"</f>
        <v>(0.000)</v>
      </c>
    </row>
    <row r="14" spans="1:9" x14ac:dyDescent="0.55000000000000004">
      <c r="A14" t="str">
        <f>"0"</f>
        <v>0</v>
      </c>
      <c r="B14" t="str">
        <f>"-0.127**"</f>
        <v>-0.127**</v>
      </c>
      <c r="C14" t="str">
        <f>"-0.222***"</f>
        <v>-0.222***</v>
      </c>
      <c r="D14" t="str">
        <f>"-0.112***"</f>
        <v>-0.112***</v>
      </c>
      <c r="E14" t="str">
        <f>"-0.0689**"</f>
        <v>-0.0689**</v>
      </c>
      <c r="F14" t="str">
        <f>"-0.0917***"</f>
        <v>-0.0917***</v>
      </c>
      <c r="G14" t="str">
        <f>"-0.136***"</f>
        <v>-0.136***</v>
      </c>
      <c r="H14" t="str">
        <f>"-0.0705*"</f>
        <v>-0.0705*</v>
      </c>
      <c r="I14" t="str">
        <f>"-0.0708*"</f>
        <v>-0.0708*</v>
      </c>
    </row>
    <row r="15" spans="1:9" x14ac:dyDescent="0.55000000000000004">
      <c r="A15" t="str">
        <f>"(.)"</f>
        <v>(.)</v>
      </c>
      <c r="B15" t="str">
        <f>"(0.003)"</f>
        <v>(0.003)</v>
      </c>
      <c r="C15" t="str">
        <f>"(0.000)"</f>
        <v>(0.000)</v>
      </c>
      <c r="D15" t="str">
        <f>"(0.000)"</f>
        <v>(0.000)</v>
      </c>
      <c r="E15" t="str">
        <f>"(0.002)"</f>
        <v>(0.002)</v>
      </c>
      <c r="F15" t="str">
        <f>"(0.000)"</f>
        <v>(0.000)</v>
      </c>
      <c r="G15" t="str">
        <f>"(0.000)"</f>
        <v>(0.000)</v>
      </c>
      <c r="H15" t="str">
        <f>"(0.014)"</f>
        <v>(0.014)</v>
      </c>
      <c r="I15" t="str">
        <f>"(0.018)"</f>
        <v>(0.018)</v>
      </c>
    </row>
    <row r="16" spans="1:9" x14ac:dyDescent="0.55000000000000004">
      <c r="A16" t="str">
        <f>"0"</f>
        <v>0</v>
      </c>
      <c r="B16" t="str">
        <f>"0.0619*"</f>
        <v>0.0619*</v>
      </c>
      <c r="C16" t="str">
        <f>"0.0670*"</f>
        <v>0.0670*</v>
      </c>
      <c r="D16" t="str">
        <f>"0.00364"</f>
        <v>0.00364</v>
      </c>
      <c r="E16" t="str">
        <f>"0.00635"</f>
        <v>0.00635</v>
      </c>
      <c r="F16" t="str">
        <f>"0.0544***"</f>
        <v>0.0544***</v>
      </c>
      <c r="G16" t="str">
        <f>"0.0419"</f>
        <v>0.0419</v>
      </c>
      <c r="H16" t="str">
        <f>"0.0136"</f>
        <v>0.0136</v>
      </c>
      <c r="I16" t="str">
        <f>"0.00481"</f>
        <v>0.00481</v>
      </c>
    </row>
    <row r="17" spans="1:9" x14ac:dyDescent="0.55000000000000004">
      <c r="A17" t="str">
        <f>"(.)"</f>
        <v>(.)</v>
      </c>
      <c r="B17" t="str">
        <f>"(0.025)"</f>
        <v>(0.025)</v>
      </c>
      <c r="C17" t="str">
        <f>"(0.023)"</f>
        <v>(0.023)</v>
      </c>
      <c r="D17" t="str">
        <f>"(0.792)"</f>
        <v>(0.792)</v>
      </c>
      <c r="E17" t="str">
        <f>"(0.647)"</f>
        <v>(0.647)</v>
      </c>
      <c r="F17" t="str">
        <f>"(0.000)"</f>
        <v>(0.000)</v>
      </c>
      <c r="G17" t="str">
        <f>"(0.052)"</f>
        <v>(0.052)</v>
      </c>
      <c r="H17" t="str">
        <f>"(0.453)"</f>
        <v>(0.453)</v>
      </c>
      <c r="I17" t="str">
        <f>"(0.800)"</f>
        <v>(0.800)</v>
      </c>
    </row>
    <row r="18" spans="1:9" x14ac:dyDescent="0.55000000000000004">
      <c r="A18" t="str">
        <f>"0"</f>
        <v>0</v>
      </c>
      <c r="B18" t="str">
        <f>"-0.0219"</f>
        <v>-0.0219</v>
      </c>
      <c r="C18" t="str">
        <f>"-0.0458"</f>
        <v>-0.0458</v>
      </c>
      <c r="D18" t="str">
        <f>"-0.0277**"</f>
        <v>-0.0277**</v>
      </c>
      <c r="E18" t="str">
        <f>"-0.0257*"</f>
        <v>-0.0257*</v>
      </c>
      <c r="F18" t="str">
        <f>"-0.0173"</f>
        <v>-0.0173</v>
      </c>
      <c r="G18" t="str">
        <f>"-0.0266"</f>
        <v>-0.0266</v>
      </c>
      <c r="H18" t="str">
        <f>"0.00862"</f>
        <v>0.00862</v>
      </c>
      <c r="I18" t="str">
        <f>"0.0132"</f>
        <v>0.0132</v>
      </c>
    </row>
    <row r="19" spans="1:9" x14ac:dyDescent="0.55000000000000004">
      <c r="A19" t="str">
        <f>"(.)"</f>
        <v>(.)</v>
      </c>
      <c r="B19" t="str">
        <f>"(0.260)"</f>
        <v>(0.260)</v>
      </c>
      <c r="C19" t="str">
        <f>"(0.062)"</f>
        <v>(0.062)</v>
      </c>
      <c r="D19" t="str">
        <f>"(0.008)"</f>
        <v>(0.008)</v>
      </c>
      <c r="E19" t="str">
        <f>"(0.010)"</f>
        <v>(0.010)</v>
      </c>
      <c r="F19" t="str">
        <f>"(0.100)"</f>
        <v>(0.100)</v>
      </c>
      <c r="G19" t="str">
        <f>"(0.101)"</f>
        <v>(0.101)</v>
      </c>
      <c r="H19" t="str">
        <f>"(0.477)"</f>
        <v>(0.477)</v>
      </c>
      <c r="I19" t="str">
        <f>"(0.295)"</f>
        <v>(0.295)</v>
      </c>
    </row>
    <row r="20" spans="1:9" x14ac:dyDescent="0.55000000000000004">
      <c r="A20" t="str">
        <f>"0"</f>
        <v>0</v>
      </c>
      <c r="B20" t="str">
        <f>"-0.917***"</f>
        <v>-0.917***</v>
      </c>
      <c r="C20" t="str">
        <f>"-1.145***"</f>
        <v>-1.145***</v>
      </c>
      <c r="D20" t="str">
        <f>"-1.931***"</f>
        <v>-1.931***</v>
      </c>
      <c r="E20" t="str">
        <f>"-0.618***"</f>
        <v>-0.618***</v>
      </c>
      <c r="F20" t="str">
        <f>"-0.731***"</f>
        <v>-0.731***</v>
      </c>
      <c r="G20" t="str">
        <f>"-1.164***"</f>
        <v>-1.164***</v>
      </c>
      <c r="H20" t="str">
        <f>"-1.349***"</f>
        <v>-1.349***</v>
      </c>
      <c r="I20" t="str">
        <f>"-2.267***"</f>
        <v>-2.267***</v>
      </c>
    </row>
    <row r="21" spans="1:9" x14ac:dyDescent="0.55000000000000004">
      <c r="A21" t="str">
        <f>"(.)"</f>
        <v>(.)</v>
      </c>
      <c r="B21" t="str">
        <f>"(0.000)"</f>
        <v>(0.000)</v>
      </c>
      <c r="C21" t="str">
        <f>"(0.000)"</f>
        <v>(0.000)</v>
      </c>
      <c r="D21" t="str">
        <f>"(0.000)"</f>
        <v>(0.000)</v>
      </c>
      <c r="E21" t="str">
        <f>"(0.000)"</f>
        <v>(0.000)</v>
      </c>
      <c r="F21" t="str">
        <f>"(0.000)"</f>
        <v>(0.000)</v>
      </c>
      <c r="G21" t="str">
        <f>"(0.000)"</f>
        <v>(0.000)</v>
      </c>
      <c r="H21" t="str">
        <f>"(0.000)"</f>
        <v>(0.000)</v>
      </c>
      <c r="I21" t="str">
        <f>"(0.000)"</f>
        <v>(0.000)</v>
      </c>
    </row>
    <row r="22" spans="1:9" x14ac:dyDescent="0.55000000000000004">
      <c r="A22" t="str">
        <f>"0"</f>
        <v>0</v>
      </c>
      <c r="B22" t="str">
        <f>"0.0116"</f>
        <v>0.0116</v>
      </c>
      <c r="C22" t="str">
        <f>"-0.111**"</f>
        <v>-0.111**</v>
      </c>
      <c r="D22" t="str">
        <f>"-0.344***"</f>
        <v>-0.344***</v>
      </c>
      <c r="E22" t="str">
        <f>"0.0321"</f>
        <v>0.0321</v>
      </c>
      <c r="F22" t="str">
        <f>"-0.328***"</f>
        <v>-0.328***</v>
      </c>
      <c r="G22" t="str">
        <f>"-0.0596*"</f>
        <v>-0.0596*</v>
      </c>
      <c r="H22" t="str">
        <f>"-0.315***"</f>
        <v>-0.315***</v>
      </c>
      <c r="I22" t="str">
        <f>"-0.427***"</f>
        <v>-0.427***</v>
      </c>
    </row>
    <row r="23" spans="1:9" x14ac:dyDescent="0.55000000000000004">
      <c r="A23" t="str">
        <f>"(.)"</f>
        <v>(.)</v>
      </c>
      <c r="B23" t="str">
        <f>"(0.789)"</f>
        <v>(0.789)</v>
      </c>
      <c r="C23" t="str">
        <f>"(0.009)"</f>
        <v>(0.009)</v>
      </c>
      <c r="D23" t="str">
        <f>"(0.000)"</f>
        <v>(0.000)</v>
      </c>
      <c r="E23" t="str">
        <f>"(0.086)"</f>
        <v>(0.086)</v>
      </c>
      <c r="F23" t="str">
        <f>"(0.000)"</f>
        <v>(0.000)</v>
      </c>
      <c r="G23" t="str">
        <f>"(0.040)"</f>
        <v>(0.040)</v>
      </c>
      <c r="H23" t="str">
        <f>"(0.000)"</f>
        <v>(0.000)</v>
      </c>
      <c r="I23" t="str">
        <f>"(0.000)"</f>
        <v>(0.000)</v>
      </c>
    </row>
    <row r="24" spans="1:9" x14ac:dyDescent="0.55000000000000004">
      <c r="A24" t="str">
        <f>"0"</f>
        <v>0</v>
      </c>
      <c r="B24" t="str">
        <f>"-4.220***"</f>
        <v>-4.220***</v>
      </c>
      <c r="C24" t="str">
        <f>"-1.791**"</f>
        <v>-1.791**</v>
      </c>
      <c r="D24" t="str">
        <f>"3.971***"</f>
        <v>3.971***</v>
      </c>
      <c r="E24" t="str">
        <f>"-1.974***"</f>
        <v>-1.974***</v>
      </c>
      <c r="F24" t="str">
        <f>"2.483***"</f>
        <v>2.483***</v>
      </c>
      <c r="G24" t="str">
        <f>"-0.578"</f>
        <v>-0.578</v>
      </c>
      <c r="H24" t="str">
        <f>"1.183***"</f>
        <v>1.183***</v>
      </c>
      <c r="I24" t="str">
        <f>"3.389***"</f>
        <v>3.389***</v>
      </c>
    </row>
    <row r="25" spans="1:9" x14ac:dyDescent="0.55000000000000004">
      <c r="A25" t="str">
        <f>"(.)"</f>
        <v>(.)</v>
      </c>
      <c r="B25" t="str">
        <f>"(0.000)"</f>
        <v>(0.000)</v>
      </c>
      <c r="C25" t="str">
        <f>"(0.008)"</f>
        <v>(0.008)</v>
      </c>
      <c r="D25" t="str">
        <f>"(0.000)"</f>
        <v>(0.000)</v>
      </c>
      <c r="E25" t="str">
        <f>"(0.000)"</f>
        <v>(0.000)</v>
      </c>
      <c r="F25" t="str">
        <f>"(0.000)"</f>
        <v>(0.000)</v>
      </c>
      <c r="G25" t="str">
        <f>"(0.154)"</f>
        <v>(0.154)</v>
      </c>
      <c r="H25" t="str">
        <f>"(0.000)"</f>
        <v>(0.000)</v>
      </c>
      <c r="I25" t="str">
        <f>"(0.000)"</f>
        <v>(0.000)</v>
      </c>
    </row>
    <row r="27" spans="1:9" x14ac:dyDescent="0.55000000000000004">
      <c r="A27" t="str">
        <f>"N"</f>
        <v>N</v>
      </c>
      <c r="B27" t="str">
        <f>"15533"</f>
        <v>15533</v>
      </c>
    </row>
    <row r="28" spans="1:9" x14ac:dyDescent="0.55000000000000004">
      <c r="A28" t="str">
        <f>"R-sq"</f>
        <v>R-sq</v>
      </c>
      <c r="B28" t="str">
        <f>""</f>
        <v/>
      </c>
    </row>
    <row r="29" spans="1:9" x14ac:dyDescent="0.55000000000000004">
      <c r="A29" t="str">
        <f>"p-values in parentheses"</f>
        <v>p-values in parentheses</v>
      </c>
    </row>
    <row r="30" spans="1:9" x14ac:dyDescent="0.55000000000000004">
      <c r="A30" t="s">
        <v>1</v>
      </c>
      <c r="B3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anuragr</dc:creator>
  <cp:lastModifiedBy>anuragr</cp:lastModifiedBy>
  <dcterms:created xsi:type="dcterms:W3CDTF">2017-04-15T00:02:29Z</dcterms:created>
  <dcterms:modified xsi:type="dcterms:W3CDTF">2017-04-15T00:04:39Z</dcterms:modified>
</cp:coreProperties>
</file>